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0"/>
  </bookViews>
  <sheets>
    <sheet name="Fahrzeugstammdaten" sheetId="1" r:id="rId1"/>
    <sheet name="Anlage zur Kalkulation" sheetId="2" r:id="rId2"/>
    <sheet name="Kostenkalkulation neu" sheetId="3" r:id="rId3"/>
  </sheets>
  <definedNames/>
  <calcPr fullCalcOnLoad="1"/>
</workbook>
</file>

<file path=xl/sharedStrings.xml><?xml version="1.0" encoding="utf-8"?>
<sst xmlns="http://schemas.openxmlformats.org/spreadsheetml/2006/main" count="151" uniqueCount="97">
  <si>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</si>
  <si>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</si>
  <si>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</si>
  <si>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</si>
  <si>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</si>
  <si>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</si>
  <si>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</si>
  <si>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</si>
  <si>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</si>
  <si>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</si>
  <si>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</si>
  <si>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</si>
  <si>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</si>
  <si>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</si>
  <si>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</si>
  <si>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</si>
  <si>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</si>
  <si>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Type: MB 1124 AF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</si>
  <si>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</si>
  <si>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</si>
  <si>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</si>
  <si>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</si>
  <si>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</si>
  <si>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</si>
  <si>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</si>
  <si>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</si>
  <si>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</si>
  <si>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</si>
  <si>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</si>
  <si>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</si>
  <si>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</si>
  <si>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</si>
  <si>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</si>
  <si>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</si>
  <si>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</si>
  <si>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</si>
  <si>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</si>
  <si>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</si>
  <si>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</si>
  <si>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</si>
  <si>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</si>
  <si>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</si>
  <si>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</si>
  <si>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</si>
  <si>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</si>
  <si>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</si>
  <si>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</si>
  <si>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</si>
  <si>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</si>
  <si>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</si>
  <si>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</si>
  <si>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</si>
  <si>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Luckenwalde Feuerwache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</si>
  <si>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</si>
  <si>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</si>
  <si>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</si>
  <si>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</si>
  <si>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</si>
  <si>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</si>
  <si>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</si>
  <si>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</si>
  <si>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</si>
  <si>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>unverzinsliche Kapitalanteile:</t>
  </si>
  <si>
    <t xml:space="preserve">Fahrzeugtyp: </t>
  </si>
  <si>
    <t>Tanklöschfahrzeug</t>
  </si>
  <si>
    <t>Kennzeichen:</t>
  </si>
  <si>
    <t>TF-2213</t>
  </si>
  <si>
    <t xml:space="preserve">Fabrikat: </t>
  </si>
  <si>
    <t>TLF 16/25</t>
  </si>
  <si>
    <t xml:space="preserve"> WDB 6771841 K 231649</t>
  </si>
  <si>
    <t>Ident.-Nr.:</t>
  </si>
  <si>
    <t>13000 34300 2</t>
  </si>
  <si>
    <t>Vermögens-Nr.:</t>
  </si>
  <si>
    <t xml:space="preserve">Fahrzeug: </t>
  </si>
  <si>
    <t>tatsächlich ermittelte Kosten</t>
  </si>
  <si>
    <t>Durchschnitt</t>
  </si>
  <si>
    <t>Kalkulation</t>
  </si>
  <si>
    <t>in Euro</t>
  </si>
  <si>
    <t>1999/2000</t>
  </si>
  <si>
    <t>alt</t>
  </si>
  <si>
    <t>(halbierter Anschaffungswert x 6,5%</t>
  </si>
  <si>
    <t>Mischzinssatz)</t>
  </si>
  <si>
    <t>Einsatzstunden (in h):</t>
  </si>
  <si>
    <t>TF - 2213</t>
  </si>
  <si>
    <t>sämtliche anfallende Reparaturkosten am Fahrzeug/</t>
  </si>
  <si>
    <t>Beladung/Ersatzbeschaffung von Teilen und Geräten/</t>
  </si>
  <si>
    <t>anteilige Kosten für Werkstatt/Arbeitsmittel</t>
  </si>
  <si>
    <t>EUR</t>
  </si>
  <si>
    <t>}</t>
  </si>
  <si>
    <t>EUR =</t>
  </si>
  <si>
    <t>zzgl. 16 % Vers.Steuer</t>
  </si>
  <si>
    <t>374053,35 DM</t>
  </si>
  <si>
    <t>(halbierter Anschaffungswert x 4,5% Mischzinssatz)</t>
  </si>
  <si>
    <t>Einsatzstunden = Kosten in EUR/h</t>
  </si>
  <si>
    <t>Fahrzeug</t>
  </si>
  <si>
    <t>Geräte</t>
  </si>
  <si>
    <t xml:space="preserve">Liter </t>
  </si>
</sst>
</file>

<file path=xl/styles.xml><?xml version="1.0" encoding="utf-8"?>
<styleSheet xmlns="http://schemas.openxmlformats.org/spreadsheetml/2006/main">
  <numFmts count="2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#,##0.00_ ;[Red]\-#,##0.00\ "/>
    <numFmt numFmtId="176" formatCode="#,##0.00_ ;\-#,##0.00\ "/>
    <numFmt numFmtId="177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0" fontId="6" fillId="0" borderId="0" xfId="0" applyFont="1" applyAlignment="1">
      <alignment/>
    </xf>
    <xf numFmtId="175" fontId="0" fillId="0" borderId="0" xfId="0" applyNumberFormat="1" applyAlignment="1">
      <alignment horizontal="right"/>
    </xf>
    <xf numFmtId="175" fontId="6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1" xfId="18" applyNumberFormat="1" applyBorder="1" applyAlignment="1">
      <alignment/>
    </xf>
    <xf numFmtId="170" fontId="0" fillId="0" borderId="10" xfId="18" applyBorder="1" applyAlignment="1">
      <alignment/>
    </xf>
    <xf numFmtId="170" fontId="0" fillId="0" borderId="7" xfId="18" applyBorder="1" applyAlignment="1">
      <alignment/>
    </xf>
    <xf numFmtId="170" fontId="0" fillId="0" borderId="7" xfId="18" applyNumberFormat="1" applyBorder="1" applyAlignment="1">
      <alignment/>
    </xf>
    <xf numFmtId="170" fontId="0" fillId="0" borderId="11" xfId="18" applyBorder="1" applyAlignment="1">
      <alignment/>
    </xf>
    <xf numFmtId="0" fontId="0" fillId="0" borderId="7" xfId="0" applyBorder="1" applyAlignment="1">
      <alignment/>
    </xf>
    <xf numFmtId="170" fontId="0" fillId="0" borderId="0" xfId="18" applyBorder="1" applyAlignment="1">
      <alignment/>
    </xf>
    <xf numFmtId="170" fontId="0" fillId="0" borderId="6" xfId="18" applyBorder="1" applyAlignment="1">
      <alignment/>
    </xf>
    <xf numFmtId="170" fontId="0" fillId="0" borderId="4" xfId="18" applyBorder="1" applyAlignment="1">
      <alignment/>
    </xf>
    <xf numFmtId="0" fontId="0" fillId="0" borderId="6" xfId="0" applyBorder="1" applyAlignment="1">
      <alignment/>
    </xf>
    <xf numFmtId="0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4" xfId="0" applyFont="1" applyBorder="1" applyAlignment="1">
      <alignment/>
    </xf>
    <xf numFmtId="170" fontId="1" fillId="0" borderId="0" xfId="18" applyFont="1" applyBorder="1" applyAlignment="1">
      <alignment horizontal="center"/>
    </xf>
    <xf numFmtId="170" fontId="1" fillId="0" borderId="4" xfId="18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170" fontId="8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17" xfId="0" applyFont="1" applyBorder="1" applyAlignment="1">
      <alignment/>
    </xf>
    <xf numFmtId="4" fontId="0" fillId="0" borderId="7" xfId="0" applyNumberFormat="1" applyFont="1" applyBorder="1" applyAlignment="1">
      <alignment horizontal="right"/>
    </xf>
    <xf numFmtId="170" fontId="1" fillId="0" borderId="6" xfId="18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170" fontId="0" fillId="0" borderId="6" xfId="18" applyNumberFormat="1" applyBorder="1" applyAlignment="1">
      <alignment/>
    </xf>
    <xf numFmtId="170" fontId="1" fillId="0" borderId="6" xfId="18" applyNumberFormat="1" applyFont="1" applyBorder="1" applyAlignment="1">
      <alignment/>
    </xf>
    <xf numFmtId="0" fontId="0" fillId="0" borderId="6" xfId="0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2" fillId="0" borderId="8" xfId="0" applyFont="1" applyBorder="1" applyAlignment="1">
      <alignment shrinkToFit="1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176" fontId="0" fillId="0" borderId="0" xfId="15" applyNumberFormat="1" applyFont="1" applyAlignment="1">
      <alignment horizontal="right"/>
    </xf>
    <xf numFmtId="176" fontId="1" fillId="0" borderId="0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22">
      <selection activeCell="F1" sqref="F1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53</v>
      </c>
      <c r="F1" s="45">
        <v>2005</v>
      </c>
    </row>
    <row r="3" spans="1:6" ht="24.75" customHeight="1">
      <c r="A3" s="28" t="s">
        <v>63</v>
      </c>
      <c r="B3" s="28"/>
      <c r="C3" s="28" t="s">
        <v>64</v>
      </c>
      <c r="D3" s="28"/>
      <c r="E3" s="28"/>
      <c r="F3" s="29"/>
    </row>
    <row r="4" spans="1:6" ht="24.75" customHeight="1">
      <c r="A4" s="30" t="s">
        <v>65</v>
      </c>
      <c r="B4" s="30"/>
      <c r="C4" s="30" t="s">
        <v>66</v>
      </c>
      <c r="D4" s="30" t="s">
        <v>40</v>
      </c>
      <c r="E4" s="70" t="s">
        <v>52</v>
      </c>
      <c r="F4" s="31"/>
    </row>
    <row r="5" spans="1:6" ht="24.75" customHeight="1">
      <c r="A5" s="30" t="s">
        <v>67</v>
      </c>
      <c r="B5" s="30"/>
      <c r="C5" s="30" t="s">
        <v>68</v>
      </c>
      <c r="D5" s="30" t="s">
        <v>70</v>
      </c>
      <c r="E5" s="30" t="s">
        <v>69</v>
      </c>
      <c r="F5" s="31"/>
    </row>
    <row r="6" spans="1:6" ht="24.75" customHeight="1">
      <c r="A6" s="30" t="s">
        <v>17</v>
      </c>
      <c r="B6" s="30"/>
      <c r="C6" s="30"/>
      <c r="D6" s="70" t="s">
        <v>72</v>
      </c>
      <c r="E6" s="30" t="s">
        <v>71</v>
      </c>
      <c r="F6" s="31"/>
    </row>
    <row r="7" spans="1:6" ht="24.75" customHeight="1">
      <c r="A7" s="30" t="s">
        <v>54</v>
      </c>
      <c r="B7" s="30"/>
      <c r="C7" s="30"/>
      <c r="D7" s="53">
        <v>177445.56</v>
      </c>
      <c r="E7" s="30" t="s">
        <v>87</v>
      </c>
      <c r="F7" s="121" t="s">
        <v>91</v>
      </c>
    </row>
    <row r="8" spans="1:6" ht="24.75" customHeight="1">
      <c r="A8" s="30" t="s">
        <v>56</v>
      </c>
      <c r="B8" s="30"/>
      <c r="C8" s="30"/>
      <c r="D8" s="54">
        <v>35521</v>
      </c>
      <c r="E8" s="30"/>
      <c r="F8" s="31"/>
    </row>
    <row r="9" spans="1:6" ht="24.75" customHeight="1">
      <c r="A9" s="30" t="s">
        <v>55</v>
      </c>
      <c r="B9" s="30"/>
      <c r="C9" s="30"/>
      <c r="D9" s="30">
        <v>20</v>
      </c>
      <c r="E9" s="30" t="s">
        <v>57</v>
      </c>
      <c r="F9" s="31"/>
    </row>
    <row r="10" ht="15.75">
      <c r="C10" s="2"/>
    </row>
    <row r="12" spans="1:6" ht="12.75">
      <c r="A12" s="25" t="s">
        <v>41</v>
      </c>
      <c r="B12" s="25" t="s">
        <v>8</v>
      </c>
      <c r="C12" s="25" t="s">
        <v>15</v>
      </c>
      <c r="D12" s="25" t="s">
        <v>42</v>
      </c>
      <c r="E12" s="71"/>
      <c r="F12" s="71"/>
    </row>
    <row r="13" spans="1:6" ht="12.75">
      <c r="A13" s="11"/>
      <c r="B13" s="11" t="s">
        <v>7</v>
      </c>
      <c r="C13" s="11" t="s">
        <v>6</v>
      </c>
      <c r="D13" s="11"/>
      <c r="E13" s="71"/>
      <c r="F13" s="71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71"/>
      <c r="F14" s="71"/>
    </row>
    <row r="15" spans="1:6" s="33" customFormat="1" ht="20.25" customHeight="1">
      <c r="A15" s="32">
        <f>SUM('Anlage zur Kalkulation'!D30)</f>
        <v>45</v>
      </c>
      <c r="B15" s="126">
        <f>SUM('Anlage zur Kalkulation'!D35)</f>
        <v>540</v>
      </c>
      <c r="C15" s="32">
        <f>SUM('Anlage zur Kalkulation'!H6)</f>
        <v>80</v>
      </c>
      <c r="D15" s="46">
        <f>SUM('Anlage zur Kalkulation'!H11)</f>
        <v>2650</v>
      </c>
      <c r="E15" s="72"/>
      <c r="F15" s="72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71"/>
      <c r="F16" s="71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87</v>
      </c>
    </row>
    <row r="21" spans="1:6" ht="12.75">
      <c r="A21" s="5"/>
      <c r="B21" s="6"/>
      <c r="C21" s="7"/>
      <c r="D21" s="6"/>
      <c r="E21" s="6"/>
      <c r="F21" s="47"/>
    </row>
    <row r="22" spans="1:6" ht="12.75">
      <c r="A22" s="14" t="s">
        <v>26</v>
      </c>
      <c r="B22" s="15"/>
      <c r="C22" s="16"/>
      <c r="D22" s="15"/>
      <c r="E22" s="15"/>
      <c r="F22" s="48">
        <f>SUM('Anlage zur Kalkulation'!H21)</f>
        <v>1980</v>
      </c>
    </row>
    <row r="23" spans="1:6" ht="12.75">
      <c r="A23" s="17"/>
      <c r="B23" s="8"/>
      <c r="C23" s="9"/>
      <c r="D23" s="8"/>
      <c r="E23" s="8"/>
      <c r="F23" s="49"/>
    </row>
    <row r="24" spans="1:6" ht="12.75">
      <c r="A24" s="14" t="s">
        <v>43</v>
      </c>
      <c r="B24" s="15"/>
      <c r="C24" s="16"/>
      <c r="D24" s="127"/>
      <c r="E24" s="128"/>
      <c r="F24" s="48">
        <f>SUM('Anlage zur Kalkulation'!H30)</f>
        <v>1506.6</v>
      </c>
    </row>
    <row r="25" spans="1:6" ht="12.75">
      <c r="A25" s="17"/>
      <c r="B25" s="8"/>
      <c r="C25" s="9"/>
      <c r="D25" s="8"/>
      <c r="E25" s="8"/>
      <c r="F25" s="49"/>
    </row>
    <row r="26" spans="1:6" ht="12.75">
      <c r="A26" s="14" t="s">
        <v>44</v>
      </c>
      <c r="B26" s="15"/>
      <c r="C26" s="16"/>
      <c r="D26" s="127"/>
      <c r="E26" s="128"/>
      <c r="F26" s="48">
        <f>SUM('Anlage zur Kalkulation'!H35)</f>
        <v>510.2</v>
      </c>
    </row>
    <row r="27" spans="1:6" ht="12.75">
      <c r="A27" s="17"/>
      <c r="B27" s="8"/>
      <c r="C27" s="9"/>
      <c r="D27" s="8"/>
      <c r="E27" s="8"/>
      <c r="F27" s="49"/>
    </row>
    <row r="28" spans="1:6" ht="12.75">
      <c r="A28" s="14" t="s">
        <v>45</v>
      </c>
      <c r="B28" s="15"/>
      <c r="C28" s="16"/>
      <c r="D28" s="37"/>
      <c r="E28" s="15"/>
      <c r="F28" s="48">
        <f>SUM('Anlage zur Kalkulation'!H41)</f>
        <v>230</v>
      </c>
    </row>
    <row r="29" spans="1:6" ht="12.75">
      <c r="A29" s="17"/>
      <c r="B29" s="8"/>
      <c r="C29" s="9"/>
      <c r="D29" s="8"/>
      <c r="E29" s="8"/>
      <c r="F29" s="49"/>
    </row>
    <row r="30" spans="1:6" ht="12.75">
      <c r="A30" s="14" t="s">
        <v>46</v>
      </c>
      <c r="B30" s="15"/>
      <c r="C30" s="16"/>
      <c r="D30" s="15"/>
      <c r="E30" s="15"/>
      <c r="F30" s="48">
        <f>SUM('Anlage zur Kalkulation'!H48)</f>
        <v>269.7</v>
      </c>
    </row>
    <row r="31" spans="1:6" ht="12.75">
      <c r="A31" s="17"/>
      <c r="B31" s="8"/>
      <c r="C31" s="9"/>
      <c r="D31" s="8"/>
      <c r="E31" s="8"/>
      <c r="F31" s="49"/>
    </row>
    <row r="32" spans="1:6" ht="12.75">
      <c r="A32" s="14" t="s">
        <v>47</v>
      </c>
      <c r="B32" s="15"/>
      <c r="C32" s="16"/>
      <c r="D32" s="15"/>
      <c r="E32" s="15"/>
      <c r="F32" s="48">
        <f>D7/D9</f>
        <v>8872.278</v>
      </c>
    </row>
    <row r="33" spans="1:6" ht="12.75">
      <c r="A33" s="17"/>
      <c r="B33" s="8"/>
      <c r="C33" s="9"/>
      <c r="D33" s="8" t="s">
        <v>62</v>
      </c>
      <c r="E33" s="8"/>
      <c r="F33" s="49"/>
    </row>
    <row r="34" spans="1:6" ht="12.75">
      <c r="A34" s="17" t="s">
        <v>3</v>
      </c>
      <c r="B34" s="8"/>
      <c r="C34" s="9"/>
      <c r="D34" s="68">
        <v>0</v>
      </c>
      <c r="E34" s="8" t="s">
        <v>87</v>
      </c>
      <c r="F34" s="49">
        <f>(D7-D34)/2*4.5%</f>
        <v>3992.5251</v>
      </c>
    </row>
    <row r="35" spans="1:6" ht="12.75">
      <c r="A35" s="27" t="s">
        <v>92</v>
      </c>
      <c r="B35" s="15"/>
      <c r="C35" s="16"/>
      <c r="D35" s="15"/>
      <c r="E35" s="15"/>
      <c r="F35" s="48"/>
    </row>
    <row r="36" spans="1:6" ht="12.75">
      <c r="A36" s="18"/>
      <c r="B36" s="8"/>
      <c r="C36" s="9"/>
      <c r="D36" s="8"/>
      <c r="E36" s="8"/>
      <c r="F36" s="49"/>
    </row>
    <row r="37" spans="1:6" ht="13.5" thickBot="1">
      <c r="A37" s="35" t="s">
        <v>4</v>
      </c>
      <c r="B37" s="8"/>
      <c r="C37" s="9"/>
      <c r="D37" s="8"/>
      <c r="E37" s="8"/>
      <c r="F37" s="50">
        <f>SUM(F21:F34)</f>
        <v>17361.303099999997</v>
      </c>
    </row>
    <row r="38" spans="1:6" ht="12.75">
      <c r="A38" s="19"/>
      <c r="B38" s="20"/>
      <c r="C38" s="23"/>
      <c r="D38" s="20"/>
      <c r="E38" s="20"/>
      <c r="F38" s="51"/>
    </row>
    <row r="39" spans="1:6" ht="12.75">
      <c r="A39" s="36" t="s">
        <v>5</v>
      </c>
      <c r="B39" s="8"/>
      <c r="C39" s="9"/>
      <c r="D39" s="8"/>
      <c r="E39" s="8"/>
      <c r="F39" s="69">
        <f>F37/C15</f>
        <v>217.01628874999997</v>
      </c>
    </row>
    <row r="40" spans="1:6" ht="13.5" thickBot="1">
      <c r="A40" s="21" t="s">
        <v>93</v>
      </c>
      <c r="B40" s="22"/>
      <c r="C40" s="24"/>
      <c r="D40" s="22"/>
      <c r="E40" s="22"/>
      <c r="F40" s="52"/>
    </row>
    <row r="41" spans="1:6" ht="12.75">
      <c r="A41" s="19"/>
      <c r="B41" s="20"/>
      <c r="C41" s="23"/>
      <c r="D41" s="20"/>
      <c r="E41" s="20"/>
      <c r="F41" s="51"/>
    </row>
    <row r="42" spans="1:6" ht="12.75">
      <c r="A42" s="36"/>
      <c r="B42" s="8"/>
      <c r="C42" s="9"/>
      <c r="D42" s="8"/>
      <c r="E42" s="8"/>
      <c r="F42" s="69"/>
    </row>
    <row r="43" spans="1:6" ht="13.5" thickBot="1">
      <c r="A43" s="21"/>
      <c r="B43" s="22"/>
      <c r="C43" s="24"/>
      <c r="D43" s="22"/>
      <c r="E43" s="22"/>
      <c r="F43" s="52"/>
    </row>
    <row r="45" spans="1:4" s="4" customFormat="1" ht="11.25">
      <c r="A45" s="4" t="s">
        <v>9</v>
      </c>
      <c r="D45" s="4" t="s">
        <v>10</v>
      </c>
    </row>
    <row r="48" ht="12.75" hidden="1"/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28">
      <selection activeCell="G36" sqref="G36"/>
    </sheetView>
  </sheetViews>
  <sheetFormatPr defaultColWidth="11.421875" defaultRowHeight="12.75"/>
  <cols>
    <col min="3" max="3" width="8.140625" style="0" customWidth="1"/>
    <col min="6" max="6" width="9.421875" style="0" customWidth="1"/>
    <col min="7" max="7" width="11.8515625" style="0" customWidth="1"/>
    <col min="8" max="8" width="12.28125" style="42" customWidth="1"/>
    <col min="9" max="9" width="4.140625" style="0" customWidth="1"/>
  </cols>
  <sheetData>
    <row r="1" spans="1:2" ht="12.75">
      <c r="A1" s="40" t="s">
        <v>14</v>
      </c>
      <c r="B1" s="39"/>
    </row>
    <row r="2" spans="1:2" ht="12.75">
      <c r="A2" s="39"/>
      <c r="B2" s="39"/>
    </row>
    <row r="3" spans="1:9" ht="12.75">
      <c r="A3" s="39" t="s">
        <v>18</v>
      </c>
      <c r="B3" s="39"/>
      <c r="D3" t="s">
        <v>19</v>
      </c>
      <c r="H3" s="117">
        <v>40</v>
      </c>
      <c r="I3" t="s">
        <v>0</v>
      </c>
    </row>
    <row r="4" spans="1:9" ht="12.75">
      <c r="A4" s="39"/>
      <c r="B4" s="39"/>
      <c r="D4" t="s">
        <v>20</v>
      </c>
      <c r="H4" s="117">
        <v>40</v>
      </c>
      <c r="I4" t="s">
        <v>0</v>
      </c>
    </row>
    <row r="5" spans="1:9" ht="12.75">
      <c r="A5" s="39"/>
      <c r="B5" s="39"/>
      <c r="D5" t="s">
        <v>21</v>
      </c>
      <c r="H5" s="122">
        <v>0</v>
      </c>
      <c r="I5" t="s">
        <v>0</v>
      </c>
    </row>
    <row r="6" spans="1:9" ht="12.75">
      <c r="A6" s="39"/>
      <c r="B6" s="39"/>
      <c r="G6" s="39" t="s">
        <v>22</v>
      </c>
      <c r="H6" s="123">
        <f>SUM(H3:H5)</f>
        <v>80</v>
      </c>
      <c r="I6" s="39" t="s">
        <v>0</v>
      </c>
    </row>
    <row r="7" spans="1:2" ht="12.75">
      <c r="A7" s="39"/>
      <c r="B7" s="39"/>
    </row>
    <row r="8" spans="1:2" ht="12.75">
      <c r="A8" s="39"/>
      <c r="B8" s="39"/>
    </row>
    <row r="9" spans="1:9" ht="12.75">
      <c r="A9" s="39" t="s">
        <v>23</v>
      </c>
      <c r="B9" s="39"/>
      <c r="D9" t="s">
        <v>24</v>
      </c>
      <c r="H9" s="117">
        <v>700</v>
      </c>
      <c r="I9" t="s">
        <v>1</v>
      </c>
    </row>
    <row r="10" spans="1:9" ht="12.75">
      <c r="A10" s="39"/>
      <c r="B10" s="39"/>
      <c r="D10" t="s">
        <v>25</v>
      </c>
      <c r="H10" s="122">
        <v>1950</v>
      </c>
      <c r="I10" t="s">
        <v>1</v>
      </c>
    </row>
    <row r="11" spans="1:9" ht="12.75">
      <c r="A11" s="39"/>
      <c r="B11" s="39"/>
      <c r="G11" s="41" t="s">
        <v>22</v>
      </c>
      <c r="H11" s="123">
        <f>SUM(H9:H10)</f>
        <v>2650</v>
      </c>
      <c r="I11" s="39" t="s">
        <v>1</v>
      </c>
    </row>
    <row r="12" spans="1:2" ht="12.75">
      <c r="A12" s="39"/>
      <c r="B12" s="39"/>
    </row>
    <row r="13" spans="1:2" ht="12.75">
      <c r="A13" s="39"/>
      <c r="B13" s="39"/>
    </row>
    <row r="14" spans="1:8" ht="12.75">
      <c r="A14" s="39" t="s">
        <v>26</v>
      </c>
      <c r="B14" s="39"/>
      <c r="D14" t="s">
        <v>84</v>
      </c>
      <c r="H14" s="117"/>
    </row>
    <row r="15" spans="1:9" ht="12.75">
      <c r="A15" s="39" t="s">
        <v>27</v>
      </c>
      <c r="B15" s="39"/>
      <c r="D15" t="s">
        <v>85</v>
      </c>
      <c r="H15" s="117">
        <v>1200</v>
      </c>
      <c r="I15" t="s">
        <v>87</v>
      </c>
    </row>
    <row r="16" spans="1:8" ht="12.75">
      <c r="A16" s="39"/>
      <c r="B16" s="39"/>
      <c r="D16" t="s">
        <v>28</v>
      </c>
      <c r="H16" s="117"/>
    </row>
    <row r="17" spans="1:9" ht="12" customHeight="1">
      <c r="A17" s="39"/>
      <c r="B17" s="39"/>
      <c r="D17" t="s">
        <v>86</v>
      </c>
      <c r="H17" s="117">
        <v>170</v>
      </c>
      <c r="I17" t="s">
        <v>87</v>
      </c>
    </row>
    <row r="18" spans="1:8" ht="12.75" hidden="1">
      <c r="A18" s="39"/>
      <c r="B18" s="39"/>
      <c r="H18" s="117"/>
    </row>
    <row r="19" spans="1:9" ht="12.75">
      <c r="A19" s="39"/>
      <c r="B19" s="39"/>
      <c r="D19" t="s">
        <v>48</v>
      </c>
      <c r="H19" s="117">
        <v>500</v>
      </c>
      <c r="I19" t="s">
        <v>87</v>
      </c>
    </row>
    <row r="20" spans="1:9" ht="12.75">
      <c r="A20" s="39"/>
      <c r="B20" s="39"/>
      <c r="D20" t="s">
        <v>49</v>
      </c>
      <c r="H20" s="118">
        <v>110</v>
      </c>
      <c r="I20" s="15" t="s">
        <v>87</v>
      </c>
    </row>
    <row r="21" spans="1:9" ht="12.75">
      <c r="A21" s="39"/>
      <c r="B21" s="39"/>
      <c r="G21" s="39" t="s">
        <v>22</v>
      </c>
      <c r="H21" s="119">
        <f>SUM(H14:H20)</f>
        <v>1980</v>
      </c>
      <c r="I21" s="39" t="s">
        <v>87</v>
      </c>
    </row>
    <row r="22" spans="1:6" ht="12.75">
      <c r="A22" s="39"/>
      <c r="B22" s="39"/>
      <c r="F22" s="38"/>
    </row>
    <row r="23" spans="1:2" ht="12.75">
      <c r="A23" s="39"/>
      <c r="B23" s="39"/>
    </row>
    <row r="24" spans="1:2" ht="12.75">
      <c r="A24" s="39"/>
      <c r="B24" s="39"/>
    </row>
    <row r="25" spans="1:6" ht="12.75">
      <c r="A25" s="39" t="s">
        <v>29</v>
      </c>
      <c r="B25" s="39"/>
      <c r="D25" t="s">
        <v>30</v>
      </c>
      <c r="F25" s="38"/>
    </row>
    <row r="26" spans="1:9" ht="12.75">
      <c r="A26" s="39"/>
      <c r="B26" s="39"/>
      <c r="D26">
        <v>28</v>
      </c>
      <c r="E26" t="s">
        <v>31</v>
      </c>
      <c r="F26" s="59">
        <v>33.48</v>
      </c>
      <c r="G26" s="60" t="s">
        <v>87</v>
      </c>
      <c r="H26" s="61">
        <f>D26*F26</f>
        <v>937.4399999999999</v>
      </c>
      <c r="I26" t="s">
        <v>87</v>
      </c>
    </row>
    <row r="27" spans="1:8" ht="12.75">
      <c r="A27" s="39"/>
      <c r="B27" s="39"/>
      <c r="F27" s="59"/>
      <c r="H27" s="62"/>
    </row>
    <row r="28" spans="1:8" ht="12.75">
      <c r="A28" s="39"/>
      <c r="B28" s="39"/>
      <c r="D28" t="s">
        <v>32</v>
      </c>
      <c r="F28" s="59"/>
      <c r="H28" s="62"/>
    </row>
    <row r="29" spans="1:9" ht="12.75">
      <c r="A29" s="39"/>
      <c r="B29" s="39"/>
      <c r="D29" s="55">
        <v>17</v>
      </c>
      <c r="E29" t="s">
        <v>31</v>
      </c>
      <c r="F29" s="59">
        <v>33.48</v>
      </c>
      <c r="G29" t="s">
        <v>87</v>
      </c>
      <c r="H29" s="63">
        <f>D29*F29</f>
        <v>569.16</v>
      </c>
      <c r="I29" t="s">
        <v>87</v>
      </c>
    </row>
    <row r="30" spans="1:9" ht="12.75">
      <c r="A30" s="39"/>
      <c r="B30" s="39"/>
      <c r="D30">
        <f>SUM(D26:D29)</f>
        <v>45</v>
      </c>
      <c r="G30" s="39" t="s">
        <v>22</v>
      </c>
      <c r="H30" s="64">
        <f>SUM(H26:H29)</f>
        <v>1506.6</v>
      </c>
      <c r="I30" s="39" t="s">
        <v>87</v>
      </c>
    </row>
    <row r="31" spans="1:2" ht="12.75">
      <c r="A31" s="39"/>
      <c r="B31" s="39"/>
    </row>
    <row r="32" spans="1:2" ht="12.75">
      <c r="A32" s="39"/>
      <c r="B32" s="39"/>
    </row>
    <row r="33" spans="1:9" ht="12.75">
      <c r="A33" s="39" t="s">
        <v>33</v>
      </c>
      <c r="B33" s="39"/>
      <c r="C33" t="s">
        <v>94</v>
      </c>
      <c r="D33" s="120">
        <v>500</v>
      </c>
      <c r="E33" t="s">
        <v>58</v>
      </c>
      <c r="F33">
        <v>0.93</v>
      </c>
      <c r="G33" t="s">
        <v>89</v>
      </c>
      <c r="H33" s="124">
        <f>F33*D33</f>
        <v>465</v>
      </c>
      <c r="I33" s="60" t="s">
        <v>87</v>
      </c>
    </row>
    <row r="34" spans="1:9" ht="12.75">
      <c r="A34" s="39"/>
      <c r="B34" s="39"/>
      <c r="C34" t="s">
        <v>95</v>
      </c>
      <c r="D34" s="120">
        <v>40</v>
      </c>
      <c r="E34" t="s">
        <v>58</v>
      </c>
      <c r="F34" s="120">
        <v>1.13</v>
      </c>
      <c r="G34" t="s">
        <v>89</v>
      </c>
      <c r="H34" s="124">
        <f>F34*D34</f>
        <v>45.199999999999996</v>
      </c>
      <c r="I34" t="s">
        <v>87</v>
      </c>
    </row>
    <row r="35" spans="1:9" ht="12.75">
      <c r="A35" s="39"/>
      <c r="B35" s="39"/>
      <c r="D35" s="120">
        <f>SUM(D33:D34)</f>
        <v>540</v>
      </c>
      <c r="E35" t="s">
        <v>96</v>
      </c>
      <c r="H35" s="125">
        <f>SUM(H33:H34)</f>
        <v>510.2</v>
      </c>
      <c r="I35" s="39" t="s">
        <v>87</v>
      </c>
    </row>
    <row r="36" spans="1:2" ht="12.75">
      <c r="A36" s="39"/>
      <c r="B36" s="39"/>
    </row>
    <row r="37" spans="1:8" ht="12.75">
      <c r="A37" s="39" t="s">
        <v>34</v>
      </c>
      <c r="B37" s="39"/>
      <c r="D37" t="s">
        <v>35</v>
      </c>
      <c r="G37" s="39"/>
      <c r="H37" s="65"/>
    </row>
    <row r="38" spans="1:9" ht="12.75">
      <c r="A38" s="39"/>
      <c r="B38" s="39"/>
      <c r="D38" t="s">
        <v>36</v>
      </c>
      <c r="G38" t="s">
        <v>88</v>
      </c>
      <c r="H38" s="56">
        <v>170</v>
      </c>
      <c r="I38" t="s">
        <v>87</v>
      </c>
    </row>
    <row r="39" spans="1:8" ht="12.75">
      <c r="A39" s="39"/>
      <c r="B39" s="39"/>
      <c r="D39" t="s">
        <v>37</v>
      </c>
      <c r="H39" s="56"/>
    </row>
    <row r="40" spans="1:9" ht="12.75">
      <c r="A40" s="39"/>
      <c r="B40" s="39"/>
      <c r="D40" t="s">
        <v>38</v>
      </c>
      <c r="H40" s="57">
        <v>60</v>
      </c>
      <c r="I40" t="s">
        <v>87</v>
      </c>
    </row>
    <row r="41" spans="7:9" ht="12.75">
      <c r="G41" s="39" t="s">
        <v>22</v>
      </c>
      <c r="H41" s="66">
        <f>SUM(H37:H40)</f>
        <v>230</v>
      </c>
      <c r="I41" s="39" t="s">
        <v>87</v>
      </c>
    </row>
    <row r="43" ht="12.75">
      <c r="H43" s="44"/>
    </row>
    <row r="44" spans="1:8" ht="12.75">
      <c r="A44" s="39" t="s">
        <v>39</v>
      </c>
      <c r="D44" s="55" t="s">
        <v>59</v>
      </c>
      <c r="G44" s="39"/>
      <c r="H44" s="43"/>
    </row>
    <row r="45" spans="2:9" ht="12.75">
      <c r="B45">
        <v>350</v>
      </c>
      <c r="C45" t="s">
        <v>60</v>
      </c>
      <c r="D45">
        <v>0.35</v>
      </c>
      <c r="E45" t="s">
        <v>87</v>
      </c>
      <c r="F45" t="s">
        <v>50</v>
      </c>
      <c r="G45" t="s">
        <v>61</v>
      </c>
      <c r="H45" s="56">
        <f>B45*D45</f>
        <v>122.49999999999999</v>
      </c>
      <c r="I45" t="s">
        <v>87</v>
      </c>
    </row>
    <row r="46" spans="2:9" ht="12.75">
      <c r="B46">
        <v>275</v>
      </c>
      <c r="C46" t="s">
        <v>60</v>
      </c>
      <c r="D46" s="120">
        <v>0.4</v>
      </c>
      <c r="E46" t="s">
        <v>87</v>
      </c>
      <c r="F46" t="s">
        <v>51</v>
      </c>
      <c r="G46" t="s">
        <v>61</v>
      </c>
      <c r="H46" s="56">
        <f>B46*D46</f>
        <v>110</v>
      </c>
      <c r="I46" t="s">
        <v>87</v>
      </c>
    </row>
    <row r="47" spans="3:9" ht="12.75">
      <c r="C47" t="s">
        <v>90</v>
      </c>
      <c r="H47" s="57">
        <f>(H46+H45)*16%</f>
        <v>37.2</v>
      </c>
      <c r="I47" t="s">
        <v>87</v>
      </c>
    </row>
    <row r="48" spans="7:9" ht="12.75">
      <c r="G48" s="39" t="s">
        <v>22</v>
      </c>
      <c r="H48" s="58">
        <f>SUM(H45:H47)</f>
        <v>269.7</v>
      </c>
      <c r="I48" s="39" t="s">
        <v>87</v>
      </c>
    </row>
  </sheetData>
  <printOptions/>
  <pageMargins left="0.75" right="0.75" top="1" bottom="1" header="0.4921259845" footer="0.4921259845"/>
  <pageSetup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8"/>
  <sheetViews>
    <sheetView workbookViewId="0" topLeftCell="B12">
      <selection activeCell="F22" sqref="F22"/>
    </sheetView>
  </sheetViews>
  <sheetFormatPr defaultColWidth="11.421875" defaultRowHeight="12.75"/>
  <cols>
    <col min="2" max="2" width="19.7109375" style="0" customWidth="1"/>
    <col min="3" max="4" width="15.7109375" style="0" customWidth="1"/>
    <col min="5" max="5" width="16.57421875" style="0" customWidth="1"/>
    <col min="6" max="6" width="17.28125" style="0" customWidth="1"/>
    <col min="7" max="7" width="16.57421875" style="0" customWidth="1"/>
  </cols>
  <sheetData>
    <row r="2" ht="13.5" thickBot="1"/>
    <row r="3" spans="1:8" ht="12.75" customHeight="1">
      <c r="A3" s="73" t="s">
        <v>73</v>
      </c>
      <c r="B3" s="107" t="s">
        <v>68</v>
      </c>
      <c r="C3" s="129" t="s">
        <v>74</v>
      </c>
      <c r="D3" s="130"/>
      <c r="E3" s="74" t="s">
        <v>75</v>
      </c>
      <c r="F3" s="75" t="s">
        <v>76</v>
      </c>
      <c r="G3" s="75" t="s">
        <v>76</v>
      </c>
      <c r="H3" s="76" t="s">
        <v>77</v>
      </c>
    </row>
    <row r="4" spans="1:8" ht="19.5" customHeight="1" thickBot="1">
      <c r="A4" s="77" t="s">
        <v>83</v>
      </c>
      <c r="B4" s="78"/>
      <c r="C4" s="79">
        <v>1999</v>
      </c>
      <c r="D4" s="80">
        <v>2000</v>
      </c>
      <c r="E4" s="79" t="s">
        <v>78</v>
      </c>
      <c r="F4" s="81" t="s">
        <v>79</v>
      </c>
      <c r="G4" s="81">
        <v>2002</v>
      </c>
      <c r="H4" s="82"/>
    </row>
    <row r="5" spans="1:8" ht="12.75">
      <c r="A5" s="83"/>
      <c r="B5" s="84"/>
      <c r="C5" s="8"/>
      <c r="D5" s="85"/>
      <c r="E5" s="85"/>
      <c r="F5" s="9"/>
      <c r="G5" s="8"/>
      <c r="H5" s="85"/>
    </row>
    <row r="6" spans="1:8" ht="12.75">
      <c r="A6" s="86" t="s">
        <v>26</v>
      </c>
      <c r="B6" s="87"/>
      <c r="C6" s="48">
        <v>8393.96</v>
      </c>
      <c r="D6" s="48">
        <v>4876.48</v>
      </c>
      <c r="E6" s="90">
        <f>SUM(C6+D6)/2</f>
        <v>6635.219999999999</v>
      </c>
      <c r="F6" s="91"/>
      <c r="G6" s="48">
        <v>7700</v>
      </c>
      <c r="H6" s="92"/>
    </row>
    <row r="7" spans="1:8" ht="12.75">
      <c r="A7" s="83"/>
      <c r="B7" s="84"/>
      <c r="C7" s="49"/>
      <c r="D7" s="49"/>
      <c r="E7" s="94"/>
      <c r="F7" s="95"/>
      <c r="G7" s="49"/>
      <c r="H7" s="96"/>
    </row>
    <row r="8" spans="1:8" ht="12.75">
      <c r="A8" s="86" t="s">
        <v>43</v>
      </c>
      <c r="B8" s="87"/>
      <c r="C8" s="48">
        <v>1981.14</v>
      </c>
      <c r="D8" s="48">
        <v>1839.63</v>
      </c>
      <c r="E8" s="90">
        <f>SUM(C8+D8)/2</f>
        <v>1910.3850000000002</v>
      </c>
      <c r="F8" s="91"/>
      <c r="G8" s="48">
        <v>1932</v>
      </c>
      <c r="H8" s="92"/>
    </row>
    <row r="9" spans="1:8" ht="12.75">
      <c r="A9" s="83"/>
      <c r="B9" s="84"/>
      <c r="C9" s="49"/>
      <c r="D9" s="49"/>
      <c r="E9" s="94"/>
      <c r="F9" s="95"/>
      <c r="G9" s="49"/>
      <c r="H9" s="96"/>
    </row>
    <row r="10" spans="1:8" ht="12.75">
      <c r="A10" s="86" t="s">
        <v>44</v>
      </c>
      <c r="B10" s="87"/>
      <c r="C10" s="48">
        <v>570.49</v>
      </c>
      <c r="D10" s="108">
        <v>554.66</v>
      </c>
      <c r="E10" s="90">
        <f>SUM(C10+D10)/2</f>
        <v>562.575</v>
      </c>
      <c r="F10" s="91"/>
      <c r="G10" s="48">
        <v>692</v>
      </c>
      <c r="H10" s="92"/>
    </row>
    <row r="11" spans="1:8" ht="12.75">
      <c r="A11" s="83"/>
      <c r="B11" s="84"/>
      <c r="C11" s="49"/>
      <c r="D11" s="49"/>
      <c r="E11" s="94"/>
      <c r="F11" s="95"/>
      <c r="G11" s="49"/>
      <c r="H11" s="96"/>
    </row>
    <row r="12" spans="1:8" ht="12.75">
      <c r="A12" s="86" t="s">
        <v>45</v>
      </c>
      <c r="B12" s="97"/>
      <c r="C12" s="48">
        <v>291.06</v>
      </c>
      <c r="D12" s="48">
        <v>315.86</v>
      </c>
      <c r="E12" s="90">
        <f>SUM(C12+D12)/2</f>
        <v>303.46000000000004</v>
      </c>
      <c r="F12" s="91"/>
      <c r="G12" s="48">
        <v>350</v>
      </c>
      <c r="H12" s="92"/>
    </row>
    <row r="13" spans="1:8" ht="12.75">
      <c r="A13" s="83"/>
      <c r="B13" s="84"/>
      <c r="C13" s="49"/>
      <c r="D13" s="49"/>
      <c r="E13" s="94"/>
      <c r="F13" s="95"/>
      <c r="G13" s="49"/>
      <c r="H13" s="96"/>
    </row>
    <row r="14" spans="1:8" ht="12.75">
      <c r="A14" s="86" t="s">
        <v>46</v>
      </c>
      <c r="B14" s="97"/>
      <c r="C14" s="48">
        <v>525.4</v>
      </c>
      <c r="D14" s="48">
        <v>461.43</v>
      </c>
      <c r="E14" s="90">
        <f>SUM(C14+D14)/2</f>
        <v>493.41499999999996</v>
      </c>
      <c r="F14" s="91"/>
      <c r="G14" s="48">
        <v>463.45</v>
      </c>
      <c r="H14" s="92"/>
    </row>
    <row r="15" spans="1:8" ht="12.75">
      <c r="A15" s="83"/>
      <c r="B15" s="84"/>
      <c r="C15" s="49"/>
      <c r="D15" s="49"/>
      <c r="E15" s="94"/>
      <c r="F15" s="95"/>
      <c r="G15" s="49"/>
      <c r="H15" s="96"/>
    </row>
    <row r="16" spans="1:8" ht="12.75">
      <c r="A16" s="86" t="s">
        <v>47</v>
      </c>
      <c r="B16" s="97"/>
      <c r="C16" s="48">
        <v>18702.67</v>
      </c>
      <c r="D16" s="48">
        <v>18702.67</v>
      </c>
      <c r="E16" s="90">
        <f>SUM(C16+D16)/2</f>
        <v>18702.67</v>
      </c>
      <c r="F16" s="91"/>
      <c r="G16" s="48">
        <v>18702.67</v>
      </c>
      <c r="H16" s="92"/>
    </row>
    <row r="17" spans="1:8" ht="12.75">
      <c r="A17" s="83"/>
      <c r="B17" s="84"/>
      <c r="C17" s="49"/>
      <c r="D17" s="49"/>
      <c r="E17" s="94"/>
      <c r="F17" s="95"/>
      <c r="G17" s="49"/>
      <c r="H17" s="96"/>
    </row>
    <row r="18" spans="1:8" ht="12.75">
      <c r="A18" s="17" t="s">
        <v>3</v>
      </c>
      <c r="B18" s="9"/>
      <c r="C18" s="49">
        <v>12156.73</v>
      </c>
      <c r="D18" s="110">
        <v>12156.73</v>
      </c>
      <c r="E18" s="111">
        <f>SUM(C18+D18)/2</f>
        <v>12156.73</v>
      </c>
      <c r="F18" s="95"/>
      <c r="G18" s="49">
        <v>12156.73</v>
      </c>
      <c r="H18" s="96"/>
    </row>
    <row r="19" spans="1:8" ht="12.75">
      <c r="A19" s="17" t="s">
        <v>80</v>
      </c>
      <c r="B19" s="9"/>
      <c r="C19" s="94"/>
      <c r="D19" s="93"/>
      <c r="E19" s="94"/>
      <c r="F19" s="95"/>
      <c r="G19" s="93"/>
      <c r="H19" s="96"/>
    </row>
    <row r="20" spans="1:8" ht="12.75">
      <c r="A20" s="14" t="s">
        <v>81</v>
      </c>
      <c r="B20" s="16"/>
      <c r="C20" s="89"/>
      <c r="D20" s="88"/>
      <c r="E20" s="89"/>
      <c r="F20" s="91"/>
      <c r="G20" s="88"/>
      <c r="H20" s="92"/>
    </row>
    <row r="21" spans="1:8" ht="12.75">
      <c r="A21" s="17"/>
      <c r="B21" s="9"/>
      <c r="C21" s="94"/>
      <c r="D21" s="93"/>
      <c r="E21" s="94"/>
      <c r="F21" s="95"/>
      <c r="G21" s="93"/>
      <c r="H21" s="96"/>
    </row>
    <row r="22" spans="1:8" ht="12.75">
      <c r="A22" s="98" t="s">
        <v>4</v>
      </c>
      <c r="B22" s="99"/>
      <c r="C22" s="109">
        <f>SUM(C6:C21)</f>
        <v>42621.45</v>
      </c>
      <c r="D22" s="100">
        <f>SUM(D6:D21)</f>
        <v>38907.45999999999</v>
      </c>
      <c r="E22" s="112">
        <f>SUM(C22+D22)/2</f>
        <v>40764.454999999994</v>
      </c>
      <c r="F22" s="101"/>
      <c r="G22" s="100">
        <v>41996.85</v>
      </c>
      <c r="H22" s="96"/>
    </row>
    <row r="23" spans="1:8" ht="12.75">
      <c r="A23" s="14"/>
      <c r="B23" s="16"/>
      <c r="C23" s="15"/>
      <c r="D23" s="92"/>
      <c r="E23" s="92"/>
      <c r="F23" s="67"/>
      <c r="G23" s="37"/>
      <c r="H23" s="92"/>
    </row>
    <row r="24" spans="1:8" ht="12.75">
      <c r="A24" s="17"/>
      <c r="B24" s="9"/>
      <c r="C24" s="8"/>
      <c r="D24" s="96"/>
      <c r="E24" s="96"/>
      <c r="F24" s="102"/>
      <c r="G24" s="71"/>
      <c r="H24" s="96"/>
    </row>
    <row r="25" spans="1:8" ht="12.75">
      <c r="A25" s="17" t="s">
        <v>82</v>
      </c>
      <c r="B25" s="9"/>
      <c r="C25" s="44">
        <v>79.35</v>
      </c>
      <c r="D25" s="113">
        <v>62.27</v>
      </c>
      <c r="E25" s="114">
        <f>SUM(C25+D25)/2</f>
        <v>70.81</v>
      </c>
      <c r="F25" s="102"/>
      <c r="G25" s="115">
        <v>75</v>
      </c>
      <c r="H25" s="96"/>
    </row>
    <row r="26" spans="1:8" ht="12.75">
      <c r="A26" s="17"/>
      <c r="B26" s="9"/>
      <c r="C26" s="8"/>
      <c r="D26" s="96"/>
      <c r="E26" s="96"/>
      <c r="F26" s="102"/>
      <c r="G26" s="44"/>
      <c r="H26" s="96"/>
    </row>
    <row r="27" spans="1:8" ht="15">
      <c r="A27" s="98" t="s">
        <v>22</v>
      </c>
      <c r="B27" s="103"/>
      <c r="C27" s="104">
        <f>SUM(C22/C25)</f>
        <v>537.132325141777</v>
      </c>
      <c r="D27" s="105">
        <f>SUM(D22/D25)</f>
        <v>624.8186927894651</v>
      </c>
      <c r="E27" s="105">
        <f>SUM(C27+D27)/2</f>
        <v>580.975508965621</v>
      </c>
      <c r="F27" s="106"/>
      <c r="G27" s="116">
        <v>559.96</v>
      </c>
      <c r="H27" s="96"/>
    </row>
    <row r="28" spans="1:8" ht="12.75">
      <c r="A28" s="14"/>
      <c r="B28" s="16"/>
      <c r="C28" s="15"/>
      <c r="D28" s="92"/>
      <c r="E28" s="92"/>
      <c r="F28" s="16"/>
      <c r="G28" s="14"/>
      <c r="H28" s="92"/>
    </row>
  </sheetData>
  <mergeCells count="1">
    <mergeCell ref="C3:D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Mitarbeiter</cp:lastModifiedBy>
  <cp:lastPrinted>2005-01-26T09:15:12Z</cp:lastPrinted>
  <dcterms:created xsi:type="dcterms:W3CDTF">2000-09-05T07:32:42Z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