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6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<sst xmlns="http://schemas.openxmlformats.org/spreadsheetml/2006/main" count="29" uniqueCount="28">
  <si>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30 m³</t>
  </si>
  <si>
    <t>60 m³</t>
  </si>
  <si>
    <t>90 m³</t>
  </si>
  <si>
    <t>120 m³</t>
  </si>
  <si>
    <t>bisher</t>
  </si>
  <si>
    <t>bei GE Tarif TW</t>
  </si>
  <si>
    <t>1,87 €/m³</t>
  </si>
  <si>
    <t>GP TW: 2,95 €/Monat</t>
  </si>
  <si>
    <t>gesamt:</t>
  </si>
  <si>
    <t>MP AW: 3,32 €/m³</t>
  </si>
  <si>
    <t>GP TW verdoppelt</t>
  </si>
  <si>
    <t>Einführung GP AW</t>
  </si>
  <si>
    <t>(bei GE Tarif</t>
  </si>
  <si>
    <t>TW 1,61 €/m³</t>
  </si>
  <si>
    <t>GP TW: 6,00 €/Monat</t>
  </si>
  <si>
    <t>MP TW: 1,90 €/m³</t>
  </si>
  <si>
    <t>GP AW: 3,00 €/Monat</t>
  </si>
  <si>
    <t>Angaben sind incl. Mehrwertsteuer (brutto)</t>
  </si>
  <si>
    <t>Kosten pro Jahr</t>
  </si>
  <si>
    <t>Jährliche Kostenbelastung für TW und AW bei jährlichem Trinkwassererbrauch von 30 m³, 60 m³ und 90m³ und einer Zählernennweite von QN 1,5</t>
  </si>
  <si>
    <t>MP TW: 2,33/€/m³</t>
  </si>
  <si>
    <t>GP AW:    /</t>
  </si>
  <si>
    <t xml:space="preserve">                      /</t>
  </si>
  <si>
    <t xml:space="preserve">                /</t>
  </si>
  <si>
    <t xml:space="preserve">                   /</t>
  </si>
  <si>
    <t xml:space="preserve">                           /</t>
  </si>
  <si>
    <t>Beschlussvorschlag</t>
  </si>
  <si>
    <t>MP AW: 2,99 €/m³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</si>
</sst>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8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17.28125" style="0" customWidth="1"/>
    <col min="2" max="2" width="23.00390625" style="0" customWidth="1"/>
    <col min="3" max="3" width="18.421875" style="0" customWidth="1"/>
    <col min="4" max="4" width="17.7109375" style="0" customWidth="1"/>
    <col min="5" max="5" width="14.57421875" style="0" customWidth="1"/>
    <col min="6" max="6" width="16.00390625" style="0" customWidth="1"/>
  </cols>
  <sheetData>
    <row r="1" ht="12.75">
      <c r="A1" s="7" t="s">
        <v>19</v>
      </c>
    </row>
    <row r="2" spans="1:3" ht="12.75">
      <c r="A2" s="7"/>
      <c r="C2" s="19" t="s">
        <v>18</v>
      </c>
    </row>
    <row r="3" ht="12.75">
      <c r="B3" s="1"/>
    </row>
    <row r="5" spans="1:6" ht="12.75">
      <c r="A5" s="16"/>
      <c r="B5" s="17"/>
      <c r="C5" s="18" t="s">
        <v>0</v>
      </c>
      <c r="D5" s="18" t="s">
        <v>1</v>
      </c>
      <c r="E5" s="18" t="s">
        <v>2</v>
      </c>
      <c r="F5" s="18" t="s">
        <v>3</v>
      </c>
    </row>
    <row r="6" spans="1:6" ht="12.75">
      <c r="A6" s="3" t="s">
        <v>4</v>
      </c>
      <c r="B6" s="5" t="s">
        <v>7</v>
      </c>
      <c r="C6" s="8">
        <f>2.95*12</f>
        <v>35.400000000000006</v>
      </c>
      <c r="D6" s="8">
        <v>35.4</v>
      </c>
      <c r="E6" s="8">
        <v>35.4</v>
      </c>
      <c r="F6" s="8">
        <v>35.4</v>
      </c>
    </row>
    <row r="7" spans="1:6" ht="12.75">
      <c r="A7" s="6" t="s">
        <v>5</v>
      </c>
      <c r="B7" s="5" t="s">
        <v>20</v>
      </c>
      <c r="C7" s="8">
        <f>2.33*30</f>
        <v>69.9</v>
      </c>
      <c r="D7" s="8">
        <f>2.33*60</f>
        <v>139.8</v>
      </c>
      <c r="E7" s="8">
        <f>2.33*90</f>
        <v>209.70000000000002</v>
      </c>
      <c r="F7" s="8">
        <f>2.33*120</f>
        <v>279.6</v>
      </c>
    </row>
    <row r="8" spans="1:6" ht="12.75">
      <c r="A8" s="2" t="s">
        <v>6</v>
      </c>
      <c r="B8" s="20" t="s">
        <v>21</v>
      </c>
      <c r="C8" s="21" t="s">
        <v>25</v>
      </c>
      <c r="D8" s="21" t="s">
        <v>22</v>
      </c>
      <c r="E8" s="22" t="s">
        <v>23</v>
      </c>
      <c r="F8" s="21" t="s">
        <v>24</v>
      </c>
    </row>
    <row r="9" spans="1:6" ht="12.75">
      <c r="A9" s="2"/>
      <c r="B9" s="4" t="s">
        <v>9</v>
      </c>
      <c r="C9" s="9">
        <f>3.32*30</f>
        <v>99.6</v>
      </c>
      <c r="D9" s="9">
        <f>3.32*60</f>
        <v>199.2</v>
      </c>
      <c r="E9" s="11">
        <f>3.32*90</f>
        <v>298.8</v>
      </c>
      <c r="F9" s="9">
        <f>3.32*120</f>
        <v>398.4</v>
      </c>
    </row>
    <row r="10" spans="1:6" ht="12.75">
      <c r="A10" s="2"/>
      <c r="B10" s="5"/>
      <c r="C10" s="8"/>
      <c r="D10" s="8"/>
      <c r="E10" s="10"/>
      <c r="F10" s="8"/>
    </row>
    <row r="11" spans="1:6" ht="12.75">
      <c r="A11" s="3"/>
      <c r="B11" s="14" t="s">
        <v>8</v>
      </c>
      <c r="C11" s="13">
        <f>SUM(C6:C9)</f>
        <v>204.9</v>
      </c>
      <c r="D11" s="13">
        <f>SUM(D6:D9)</f>
        <v>374.4</v>
      </c>
      <c r="E11" s="15">
        <f>SUM(E6:E9)</f>
        <v>543.9000000000001</v>
      </c>
      <c r="F11" s="13">
        <f>SUM(F6:F9)</f>
        <v>713.4</v>
      </c>
    </row>
    <row r="12" spans="1:6" ht="12.75">
      <c r="A12" s="2"/>
      <c r="B12" s="2"/>
      <c r="C12" s="2"/>
      <c r="D12" s="2"/>
      <c r="E12" s="2"/>
      <c r="F12" s="2"/>
    </row>
    <row r="13" spans="1:6" ht="12.75">
      <c r="A13" s="2" t="s">
        <v>26</v>
      </c>
      <c r="B13" s="2" t="s">
        <v>14</v>
      </c>
      <c r="C13" s="8">
        <f>6*12</f>
        <v>72</v>
      </c>
      <c r="D13" s="8">
        <f>6*12</f>
        <v>72</v>
      </c>
      <c r="E13" s="8">
        <f>6*12</f>
        <v>72</v>
      </c>
      <c r="F13" s="8">
        <f>6*12</f>
        <v>72</v>
      </c>
    </row>
    <row r="14" spans="1:6" ht="12.75">
      <c r="A14" s="2" t="s">
        <v>10</v>
      </c>
      <c r="B14" s="2" t="s">
        <v>15</v>
      </c>
      <c r="C14" s="8">
        <f>1.9*30</f>
        <v>57</v>
      </c>
      <c r="D14" s="8">
        <f>1.9*60</f>
        <v>114</v>
      </c>
      <c r="E14" s="8">
        <f>1.9*90</f>
        <v>171</v>
      </c>
      <c r="F14" s="8">
        <f>1.9*120</f>
        <v>228</v>
      </c>
    </row>
    <row r="15" spans="1:6" ht="12.75">
      <c r="A15" s="2" t="s">
        <v>11</v>
      </c>
      <c r="B15" s="2" t="s">
        <v>16</v>
      </c>
      <c r="C15" s="8">
        <f>3*12</f>
        <v>36</v>
      </c>
      <c r="D15" s="8">
        <f>3*12</f>
        <v>36</v>
      </c>
      <c r="E15" s="8">
        <f>3*12</f>
        <v>36</v>
      </c>
      <c r="F15" s="8">
        <f>3*12</f>
        <v>36</v>
      </c>
    </row>
    <row r="16" spans="1:6" ht="12.75">
      <c r="A16" s="2" t="s">
        <v>12</v>
      </c>
      <c r="B16" s="3" t="s">
        <v>27</v>
      </c>
      <c r="C16" s="9">
        <f>2.99*30</f>
        <v>89.7</v>
      </c>
      <c r="D16" s="9">
        <f>2.99*60</f>
        <v>179.4</v>
      </c>
      <c r="E16" s="9">
        <f>2.99*90</f>
        <v>269.1</v>
      </c>
      <c r="F16" s="9">
        <f>2.99*120</f>
        <v>358.8</v>
      </c>
    </row>
    <row r="17" spans="1:6" ht="12.75">
      <c r="A17" s="2" t="s">
        <v>13</v>
      </c>
      <c r="B17" s="2"/>
      <c r="C17" s="8"/>
      <c r="D17" s="2"/>
      <c r="E17" s="2"/>
      <c r="F17" s="8"/>
    </row>
    <row r="18" spans="1:6" ht="12.75">
      <c r="A18" s="3"/>
      <c r="B18" s="12" t="s">
        <v>8</v>
      </c>
      <c r="C18" s="13">
        <f>SUM(C13:C17)</f>
        <v>254.7</v>
      </c>
      <c r="D18" s="13">
        <f>SUM(D13:D17)</f>
        <v>401.4</v>
      </c>
      <c r="E18" s="13">
        <f>SUM(E13:E17)</f>
        <v>548.1</v>
      </c>
      <c r="F18" s="13">
        <f>SUM(F13:F17)</f>
        <v>694.8</v>
      </c>
    </row>
    <row r="21" ht="12.75">
      <c r="A21" t="s">
        <v>17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von Faber, Stadt Luckenwalde</dc:creator>
  <cp:keywords/>
  <dc:description/>
  <cp:lastModifiedBy>Mitarbeiter</cp:lastModifiedBy>
  <cp:lastPrinted>2005-10-07T10:12:18Z</cp:lastPrinted>
  <dcterms:created xsi:type="dcterms:W3CDTF">2003-03-06T08:32:24Z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