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580" windowHeight="5775" tabRatio="601" activeTab="1"/>
  </bookViews>
  <sheets>
    <sheet name="Fahrzeugstammdaten" sheetId="1" r:id="rId1"/>
    <sheet name="Anlage zur Kalkulation" sheetId="2" r:id="rId2"/>
  </sheets>
  <definedNames/>
  <calcPr fullCalcOnLoad="1"/>
</workbook>
</file>

<file path=xl/sharedStrings.xml><?xml version="1.0" encoding="utf-8"?>
<sst xmlns="http://schemas.openxmlformats.org/spreadsheetml/2006/main" count="127" uniqueCount="87">
  <si>
    <t>h</t>
  </si>
  <si>
    <t>km</t>
  </si>
  <si>
    <t>l</t>
  </si>
  <si>
    <t>Verzinsung d. Anlagevermögens</t>
  </si>
  <si>
    <t>Zwischensumme gesamt:</t>
  </si>
  <si>
    <t>Zwischensumme</t>
  </si>
  <si>
    <t>stunden</t>
  </si>
  <si>
    <t>verbrauch</t>
  </si>
  <si>
    <t>Kraftstoff-</t>
  </si>
  <si>
    <t>sachlich richtig:.....................................</t>
  </si>
  <si>
    <t>rechnerisch richtig:...................................................</t>
  </si>
  <si>
    <t>gesamt</t>
  </si>
  <si>
    <t>Ausgabeart:</t>
  </si>
  <si>
    <t>Einzelnachweis siehe Anlage</t>
  </si>
  <si>
    <t>Anlage zur Kalkulation:</t>
  </si>
  <si>
    <t>Einsatz-</t>
  </si>
  <si>
    <t>Bemerkungen</t>
  </si>
  <si>
    <t>0.3 Einsatzstunden:</t>
  </si>
  <si>
    <t>für Ausbildung/Übung</t>
  </si>
  <si>
    <t>für Einsätze</t>
  </si>
  <si>
    <t>für städtische Aufgaben</t>
  </si>
  <si>
    <t>Gesamt:</t>
  </si>
  <si>
    <t>0.4 Laufleistung:</t>
  </si>
  <si>
    <t>Laufleistung des Fahrzeuges im km</t>
  </si>
  <si>
    <t xml:space="preserve">Laufleistung der Pumpe (Umrechnung in km) </t>
  </si>
  <si>
    <t>1. Instandhaltungskosten</t>
  </si>
  <si>
    <t xml:space="preserve">     (Fremdreparaturen)</t>
  </si>
  <si>
    <t>Kosten für TÜV und Revisionen/Prüfungen</t>
  </si>
  <si>
    <t>2. Eigenleistungen:</t>
  </si>
  <si>
    <t>Prüfungen, Pflege und Reparatur der Geräte</t>
  </si>
  <si>
    <t>h (A7) x</t>
  </si>
  <si>
    <t>Fahrzeugpflege</t>
  </si>
  <si>
    <t xml:space="preserve">3. Kraftstoffe: </t>
  </si>
  <si>
    <t>4. Pflegemittel/Betriebsstoffe:</t>
  </si>
  <si>
    <t>Kosten für Öle,Fett- und Schmierstoffe</t>
  </si>
  <si>
    <t>Kosten für Pflegemittel</t>
  </si>
  <si>
    <t>anteilige Kosten für Kärcher</t>
  </si>
  <si>
    <t>anteilige Kosten für Ölabscheider</t>
  </si>
  <si>
    <t>5. Kfz.-Versicherung:</t>
  </si>
  <si>
    <t>Standort:</t>
  </si>
  <si>
    <t>Eigenleistung</t>
  </si>
  <si>
    <t>Laufleistung</t>
  </si>
  <si>
    <t>2. Eigenleistungen</t>
  </si>
  <si>
    <t>3. Kraftstoff</t>
  </si>
  <si>
    <t>4. Pflegemittel/Betriebsstoffe</t>
  </si>
  <si>
    <t>5. Kfz.-Versicherung</t>
  </si>
  <si>
    <t>Abschreibung d. Anlagevermögens</t>
  </si>
  <si>
    <t>anteilige Kosten für Atemschutz</t>
  </si>
  <si>
    <t>anteilige Kosten für Funkausrüstung</t>
  </si>
  <si>
    <t>Haftpflicht</t>
  </si>
  <si>
    <t>Kasko</t>
  </si>
  <si>
    <t>Luckenwalde Feuerwache</t>
  </si>
  <si>
    <t>Kalkulation Fahrzeugeinsatz:</t>
  </si>
  <si>
    <t xml:space="preserve">Anschaffungswert: </t>
  </si>
  <si>
    <t>Nutzungsdauer:</t>
  </si>
  <si>
    <t xml:space="preserve">Anschaffungsjahr: </t>
  </si>
  <si>
    <t>Jahre</t>
  </si>
  <si>
    <t>Liter  x</t>
  </si>
  <si>
    <t>KSA-Punktebewertung</t>
  </si>
  <si>
    <t>Punkte x</t>
  </si>
  <si>
    <t>=</t>
  </si>
  <si>
    <t xml:space="preserve">Fahrzeugtyp: </t>
  </si>
  <si>
    <t>Kennzeichen:</t>
  </si>
  <si>
    <t xml:space="preserve">Fabrikat: </t>
  </si>
  <si>
    <t>Ident.-Nr.:</t>
  </si>
  <si>
    <t>Vermögens-Nr.:</t>
  </si>
  <si>
    <t>Vorausgerätewagen</t>
  </si>
  <si>
    <t>TF-2214</t>
  </si>
  <si>
    <t>VGW / VRW</t>
  </si>
  <si>
    <t xml:space="preserve"> WDB 9034621 P 820093</t>
  </si>
  <si>
    <t>13000 34300 8</t>
  </si>
  <si>
    <t>Type: MB 312 D-KA (Sprinter)</t>
  </si>
  <si>
    <t>EUR</t>
  </si>
  <si>
    <t>Einsatzstunden = Kosten in EUR/h</t>
  </si>
  <si>
    <t>EUR  =</t>
  </si>
  <si>
    <t>sämtliche anfallende Reparaturkosten am Fahrzeug/</t>
  </si>
  <si>
    <t>Beladung/Ersatzbeschaffung von Teilen und Geräten/</t>
  </si>
  <si>
    <t>anteilige Kosten für Werkstatt/Arbeitsmittel</t>
  </si>
  <si>
    <t>}</t>
  </si>
  <si>
    <t>Fahrzeug</t>
  </si>
  <si>
    <t>Geräte</t>
  </si>
  <si>
    <t>Liter x</t>
  </si>
  <si>
    <t>EUR =</t>
  </si>
  <si>
    <t>(halbierter Anschaffungswert x 4,5% Mischzinssatz)</t>
  </si>
  <si>
    <t>108028,05 DM</t>
  </si>
  <si>
    <t xml:space="preserve">Liter </t>
  </si>
  <si>
    <t>zzgl. 19 % Vers.Steuer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</si>
</sst>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00"/>
    <numFmt numFmtId="181" formatCode="0.0000"/>
    <numFmt numFmtId="182" formatCode="0.000"/>
    <numFmt numFmtId="183" formatCode="#,##0.00_ ;[Red]\-#,##0.00\ "/>
    <numFmt numFmtId="184" formatCode="#,##0.00_ ;\-#,##0.00\ "/>
    <numFmt numFmtId="185" formatCode="0.0"/>
    <numFmt numFmtId="186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3" fontId="1" fillId="0" borderId="5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2" fillId="0" borderId="8" xfId="0" applyNumberFormat="1" applyFont="1" applyBorder="1" applyAlignment="1">
      <alignment/>
    </xf>
    <xf numFmtId="17" fontId="2" fillId="0" borderId="8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7" fontId="2" fillId="0" borderId="8" xfId="0" applyNumberFormat="1" applyFont="1" applyBorder="1" applyAlignment="1">
      <alignment shrinkToFit="1"/>
    </xf>
    <xf numFmtId="2" fontId="1" fillId="0" borderId="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2" fontId="0" fillId="0" borderId="0" xfId="0" applyNumberFormat="1" applyFont="1" applyAlignment="1">
      <alignment horizontal="right"/>
    </xf>
    <xf numFmtId="183" fontId="0" fillId="0" borderId="0" xfId="0" applyNumberFormat="1" applyFont="1" applyAlignment="1">
      <alignment horizontal="right"/>
    </xf>
    <xf numFmtId="183" fontId="6" fillId="0" borderId="0" xfId="0" applyNumberFormat="1" applyFont="1" applyAlignment="1">
      <alignment horizontal="right"/>
    </xf>
    <xf numFmtId="183" fontId="1" fillId="0" borderId="0" xfId="0" applyNumberFormat="1" applyFont="1" applyAlignment="1">
      <alignment horizontal="right"/>
    </xf>
    <xf numFmtId="175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84" fontId="0" fillId="0" borderId="0" xfId="15" applyNumberFormat="1" applyFont="1" applyAlignment="1">
      <alignment horizontal="right"/>
    </xf>
    <xf numFmtId="184" fontId="1" fillId="0" borderId="0" xfId="0" applyNumberFormat="1" applyFont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G1" sqref="G1"/>
    </sheetView>
  </sheetViews>
  <sheetFormatPr defaultColWidth="11.421875" defaultRowHeight="12.75"/>
  <cols>
    <col min="1" max="6" width="14.7109375" style="0" customWidth="1"/>
  </cols>
  <sheetData>
    <row r="1" spans="2:6" ht="25.5">
      <c r="B1" s="3" t="s">
        <v>52</v>
      </c>
      <c r="F1" s="40">
        <v>2009</v>
      </c>
    </row>
    <row r="3" spans="1:6" ht="24.75" customHeight="1">
      <c r="A3" s="28" t="s">
        <v>61</v>
      </c>
      <c r="B3" s="28"/>
      <c r="C3" s="28" t="s">
        <v>66</v>
      </c>
      <c r="D3" s="28"/>
      <c r="E3" s="28"/>
      <c r="F3" s="29"/>
    </row>
    <row r="4" spans="1:6" ht="24.75" customHeight="1">
      <c r="A4" s="30" t="s">
        <v>62</v>
      </c>
      <c r="B4" s="30"/>
      <c r="C4" s="30" t="s">
        <v>67</v>
      </c>
      <c r="D4" s="30" t="s">
        <v>39</v>
      </c>
      <c r="E4" s="52" t="s">
        <v>51</v>
      </c>
      <c r="F4" s="31"/>
    </row>
    <row r="5" spans="1:6" ht="24.75" customHeight="1">
      <c r="A5" s="30" t="s">
        <v>63</v>
      </c>
      <c r="B5" s="30"/>
      <c r="C5" s="30" t="s">
        <v>68</v>
      </c>
      <c r="D5" s="30" t="s">
        <v>64</v>
      </c>
      <c r="E5" s="30" t="s">
        <v>69</v>
      </c>
      <c r="F5" s="31"/>
    </row>
    <row r="6" spans="1:6" ht="24.75" customHeight="1">
      <c r="A6" s="30" t="s">
        <v>71</v>
      </c>
      <c r="B6" s="30"/>
      <c r="C6" s="30"/>
      <c r="D6" s="52" t="s">
        <v>65</v>
      </c>
      <c r="E6" s="30" t="s">
        <v>70</v>
      </c>
      <c r="F6" s="31"/>
    </row>
    <row r="7" spans="1:6" ht="24.75" customHeight="1">
      <c r="A7" s="30" t="s">
        <v>53</v>
      </c>
      <c r="B7" s="30"/>
      <c r="C7" s="30"/>
      <c r="D7" s="48">
        <v>55233.86</v>
      </c>
      <c r="E7" s="30" t="s">
        <v>72</v>
      </c>
      <c r="F7" s="56" t="s">
        <v>84</v>
      </c>
    </row>
    <row r="8" spans="1:6" ht="24.75" customHeight="1">
      <c r="A8" s="30" t="s">
        <v>55</v>
      </c>
      <c r="B8" s="30"/>
      <c r="C8" s="30"/>
      <c r="D8" s="49">
        <v>36039</v>
      </c>
      <c r="E8" s="30"/>
      <c r="F8" s="31"/>
    </row>
    <row r="9" spans="1:6" ht="24.75" customHeight="1">
      <c r="A9" s="30" t="s">
        <v>54</v>
      </c>
      <c r="B9" s="30"/>
      <c r="C9" s="30"/>
      <c r="D9" s="30">
        <v>15</v>
      </c>
      <c r="E9" s="30" t="s">
        <v>56</v>
      </c>
      <c r="F9" s="31"/>
    </row>
    <row r="10" ht="15.75">
      <c r="C10" s="2"/>
    </row>
    <row r="12" spans="1:6" ht="12.75">
      <c r="A12" s="25" t="s">
        <v>40</v>
      </c>
      <c r="B12" s="25" t="s">
        <v>8</v>
      </c>
      <c r="C12" s="25" t="s">
        <v>15</v>
      </c>
      <c r="D12" s="25" t="s">
        <v>41</v>
      </c>
      <c r="E12" s="54"/>
      <c r="F12" s="53"/>
    </row>
    <row r="13" spans="1:6" ht="12.75">
      <c r="A13" s="11"/>
      <c r="B13" s="11" t="s">
        <v>7</v>
      </c>
      <c r="C13" s="11" t="s">
        <v>6</v>
      </c>
      <c r="D13" s="11"/>
      <c r="E13" s="55"/>
      <c r="F13" s="53"/>
    </row>
    <row r="14" spans="1:6" s="1" customFormat="1" ht="12.75">
      <c r="A14" s="11" t="s">
        <v>0</v>
      </c>
      <c r="B14" s="11" t="s">
        <v>2</v>
      </c>
      <c r="C14" s="11" t="s">
        <v>0</v>
      </c>
      <c r="D14" s="11" t="s">
        <v>1</v>
      </c>
      <c r="E14" s="53"/>
      <c r="F14" s="53"/>
    </row>
    <row r="15" spans="1:6" s="33" customFormat="1" ht="20.25" customHeight="1">
      <c r="A15" s="32">
        <f>SUM('Anlage zur Kalkulation'!D30)</f>
        <v>41</v>
      </c>
      <c r="B15" s="57">
        <f>SUM('Anlage zur Kalkulation'!D35)</f>
        <v>1247.6275</v>
      </c>
      <c r="C15" s="32">
        <f>SUM('Anlage zur Kalkulation'!H6)</f>
        <v>166</v>
      </c>
      <c r="D15" s="41">
        <f>SUM('Anlage zur Kalkulation'!H11)</f>
        <v>7844</v>
      </c>
      <c r="E15" s="54"/>
      <c r="F15" s="54"/>
    </row>
    <row r="16" spans="1:6" s="1" customFormat="1" ht="12.75" customHeight="1">
      <c r="A16" s="10">
        <v>1</v>
      </c>
      <c r="B16" s="10">
        <v>2</v>
      </c>
      <c r="C16" s="13">
        <v>3</v>
      </c>
      <c r="D16" s="10">
        <v>4</v>
      </c>
      <c r="E16" s="53"/>
      <c r="F16" s="53"/>
    </row>
    <row r="19" spans="1:6" ht="12.75">
      <c r="A19" s="5" t="s">
        <v>12</v>
      </c>
      <c r="B19" s="6"/>
      <c r="C19" s="7"/>
      <c r="D19" s="26" t="s">
        <v>13</v>
      </c>
      <c r="E19" s="6"/>
      <c r="F19" s="25" t="s">
        <v>11</v>
      </c>
    </row>
    <row r="20" spans="1:6" ht="12.75">
      <c r="A20" s="14"/>
      <c r="B20" s="15"/>
      <c r="C20" s="16"/>
      <c r="D20" s="34" t="s">
        <v>16</v>
      </c>
      <c r="E20" s="15"/>
      <c r="F20" s="12" t="s">
        <v>72</v>
      </c>
    </row>
    <row r="21" spans="1:6" ht="12.75">
      <c r="A21" s="5"/>
      <c r="B21" s="6"/>
      <c r="C21" s="7"/>
      <c r="D21" s="6"/>
      <c r="E21" s="6"/>
      <c r="F21" s="42"/>
    </row>
    <row r="22" spans="1:6" ht="12.75">
      <c r="A22" s="14" t="s">
        <v>25</v>
      </c>
      <c r="B22" s="15"/>
      <c r="C22" s="16"/>
      <c r="D22" s="15"/>
      <c r="E22" s="15"/>
      <c r="F22" s="43">
        <f>SUM('Anlage zur Kalkulation'!H21)</f>
        <v>5963.53</v>
      </c>
    </row>
    <row r="23" spans="1:6" ht="12.75">
      <c r="A23" s="17"/>
      <c r="B23" s="8"/>
      <c r="C23" s="9"/>
      <c r="D23" s="8"/>
      <c r="E23" s="8"/>
      <c r="F23" s="44"/>
    </row>
    <row r="24" spans="1:6" ht="12.75">
      <c r="A24" s="14" t="s">
        <v>42</v>
      </c>
      <c r="B24" s="15"/>
      <c r="C24" s="16"/>
      <c r="D24" s="80"/>
      <c r="E24" s="81"/>
      <c r="F24" s="43">
        <f>SUM('Anlage zur Kalkulation'!H30)</f>
        <v>1575.63</v>
      </c>
    </row>
    <row r="25" spans="1:6" ht="12.75">
      <c r="A25" s="17"/>
      <c r="B25" s="8"/>
      <c r="C25" s="9"/>
      <c r="D25" s="8"/>
      <c r="E25" s="8"/>
      <c r="F25" s="44"/>
    </row>
    <row r="26" spans="1:6" ht="12.75">
      <c r="A26" s="14" t="s">
        <v>43</v>
      </c>
      <c r="B26" s="15"/>
      <c r="C26" s="16"/>
      <c r="D26" s="80"/>
      <c r="E26" s="81"/>
      <c r="F26" s="43">
        <f>SUM('Anlage zur Kalkulation'!H35)</f>
        <v>1350.5768818899999</v>
      </c>
    </row>
    <row r="27" spans="1:6" ht="12.75">
      <c r="A27" s="17"/>
      <c r="B27" s="8"/>
      <c r="C27" s="9"/>
      <c r="D27" s="8"/>
      <c r="E27" s="8"/>
      <c r="F27" s="44"/>
    </row>
    <row r="28" spans="1:6" ht="12.75">
      <c r="A28" s="14" t="s">
        <v>44</v>
      </c>
      <c r="B28" s="15"/>
      <c r="C28" s="16"/>
      <c r="D28" s="37"/>
      <c r="E28" s="15"/>
      <c r="F28" s="43">
        <f>SUM('Anlage zur Kalkulation'!H41)</f>
        <v>139.17000000000002</v>
      </c>
    </row>
    <row r="29" spans="1:6" ht="12.75">
      <c r="A29" s="17"/>
      <c r="B29" s="8"/>
      <c r="C29" s="9"/>
      <c r="D29" s="8"/>
      <c r="E29" s="8"/>
      <c r="F29" s="44"/>
    </row>
    <row r="30" spans="1:6" ht="12.75">
      <c r="A30" s="14" t="s">
        <v>45</v>
      </c>
      <c r="B30" s="15"/>
      <c r="C30" s="16"/>
      <c r="D30" s="15"/>
      <c r="E30" s="15"/>
      <c r="F30" s="43">
        <f>SUM('Anlage zur Kalkulation'!H48)</f>
        <v>276.675</v>
      </c>
    </row>
    <row r="31" spans="1:6" ht="12.75">
      <c r="A31" s="17"/>
      <c r="B31" s="8"/>
      <c r="C31" s="9"/>
      <c r="D31" s="8"/>
      <c r="E31" s="8"/>
      <c r="F31" s="44"/>
    </row>
    <row r="32" spans="1:6" ht="12.75">
      <c r="A32" s="14" t="s">
        <v>46</v>
      </c>
      <c r="B32" s="15"/>
      <c r="C32" s="16"/>
      <c r="D32" s="15"/>
      <c r="E32" s="15"/>
      <c r="F32" s="43">
        <f>D7/D9</f>
        <v>3682.2573333333335</v>
      </c>
    </row>
    <row r="33" spans="1:6" ht="12.75">
      <c r="A33" s="17"/>
      <c r="B33" s="8"/>
      <c r="C33" s="9"/>
      <c r="D33" s="8"/>
      <c r="E33" s="8"/>
      <c r="F33" s="44"/>
    </row>
    <row r="34" spans="1:6" ht="12.75">
      <c r="A34" s="17" t="s">
        <v>3</v>
      </c>
      <c r="B34" s="8"/>
      <c r="C34" s="9"/>
      <c r="D34" s="50"/>
      <c r="E34" s="8"/>
      <c r="F34" s="44">
        <f>(D7-D34)/2*4.5%</f>
        <v>1242.7618499999999</v>
      </c>
    </row>
    <row r="35" spans="1:6" ht="12.75">
      <c r="A35" s="27" t="s">
        <v>83</v>
      </c>
      <c r="B35" s="15"/>
      <c r="C35" s="16"/>
      <c r="D35" s="15"/>
      <c r="E35" s="15"/>
      <c r="F35" s="43"/>
    </row>
    <row r="36" spans="1:6" ht="12.75">
      <c r="A36" s="18"/>
      <c r="B36" s="8"/>
      <c r="C36" s="9"/>
      <c r="D36" s="8"/>
      <c r="E36" s="8"/>
      <c r="F36" s="44"/>
    </row>
    <row r="37" spans="1:6" ht="13.5" thickBot="1">
      <c r="A37" s="35" t="s">
        <v>4</v>
      </c>
      <c r="B37" s="8"/>
      <c r="C37" s="9"/>
      <c r="D37" s="8"/>
      <c r="E37" s="8"/>
      <c r="F37" s="45">
        <f>SUM(F21:F34)</f>
        <v>14230.60106522333</v>
      </c>
    </row>
    <row r="38" spans="1:6" ht="12.75">
      <c r="A38" s="19"/>
      <c r="B38" s="20"/>
      <c r="C38" s="23"/>
      <c r="D38" s="20"/>
      <c r="E38" s="20"/>
      <c r="F38" s="46"/>
    </row>
    <row r="39" spans="1:6" ht="12.75">
      <c r="A39" s="36" t="s">
        <v>5</v>
      </c>
      <c r="B39" s="8"/>
      <c r="C39" s="9"/>
      <c r="D39" s="8"/>
      <c r="E39" s="8"/>
      <c r="F39" s="51">
        <f>F37/C15</f>
        <v>85.7265124411044</v>
      </c>
    </row>
    <row r="40" spans="1:6" ht="13.5" thickBot="1">
      <c r="A40" s="21" t="s">
        <v>73</v>
      </c>
      <c r="B40" s="22"/>
      <c r="C40" s="24"/>
      <c r="D40" s="22"/>
      <c r="E40" s="22"/>
      <c r="F40" s="47"/>
    </row>
    <row r="41" spans="1:6" ht="12.75">
      <c r="A41" s="19"/>
      <c r="B41" s="20"/>
      <c r="C41" s="23"/>
      <c r="D41" s="20"/>
      <c r="E41" s="20"/>
      <c r="F41" s="46"/>
    </row>
    <row r="42" spans="1:6" ht="12.75">
      <c r="A42" s="36"/>
      <c r="B42" s="8"/>
      <c r="C42" s="9"/>
      <c r="D42" s="8"/>
      <c r="E42" s="8"/>
      <c r="F42" s="51"/>
    </row>
    <row r="43" spans="1:6" ht="13.5" thickBot="1">
      <c r="A43" s="21"/>
      <c r="B43" s="22"/>
      <c r="C43" s="24"/>
      <c r="D43" s="22"/>
      <c r="E43" s="22"/>
      <c r="F43" s="47"/>
    </row>
    <row r="45" spans="1:4" s="4" customFormat="1" ht="11.25">
      <c r="A45" s="4" t="s">
        <v>9</v>
      </c>
      <c r="D45" s="4" t="s">
        <v>10</v>
      </c>
    </row>
  </sheetData>
  <mergeCells count="2">
    <mergeCell ref="D24:E24"/>
    <mergeCell ref="D26:E26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Footer>&amp;R40</oddFoot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H3" sqref="H3"/>
    </sheetView>
  </sheetViews>
  <sheetFormatPr defaultColWidth="11.421875" defaultRowHeight="12.75"/>
  <cols>
    <col min="1" max="2" width="11.421875" style="58" customWidth="1"/>
    <col min="3" max="3" width="10.28125" style="58" customWidth="1"/>
    <col min="4" max="5" width="11.421875" style="58" customWidth="1"/>
    <col min="6" max="6" width="9.421875" style="58" customWidth="1"/>
    <col min="7" max="7" width="11.8515625" style="58" customWidth="1"/>
    <col min="8" max="8" width="12.28125" style="59" customWidth="1"/>
    <col min="9" max="9" width="4.8515625" style="58" bestFit="1" customWidth="1"/>
    <col min="10" max="16384" width="11.421875" style="58" customWidth="1"/>
  </cols>
  <sheetData>
    <row r="1" spans="1:4" ht="12.75">
      <c r="A1" s="39" t="s">
        <v>14</v>
      </c>
      <c r="B1" s="38"/>
      <c r="D1" s="39"/>
    </row>
    <row r="2" spans="1:2" ht="12.75">
      <c r="A2" s="38"/>
      <c r="B2" s="38"/>
    </row>
    <row r="3" spans="1:9" ht="12.75">
      <c r="A3" s="38" t="s">
        <v>17</v>
      </c>
      <c r="B3" s="38"/>
      <c r="D3" s="58" t="s">
        <v>18</v>
      </c>
      <c r="H3" s="60">
        <v>6</v>
      </c>
      <c r="I3" s="58" t="s">
        <v>0</v>
      </c>
    </row>
    <row r="4" spans="1:9" ht="12.75">
      <c r="A4" s="38"/>
      <c r="B4" s="38"/>
      <c r="D4" s="58" t="s">
        <v>19</v>
      </c>
      <c r="H4" s="60">
        <v>121</v>
      </c>
      <c r="I4" s="58" t="s">
        <v>0</v>
      </c>
    </row>
    <row r="5" spans="1:9" ht="12.75">
      <c r="A5" s="38"/>
      <c r="B5" s="38"/>
      <c r="D5" s="58" t="s">
        <v>20</v>
      </c>
      <c r="H5" s="61">
        <v>39</v>
      </c>
      <c r="I5" s="58" t="s">
        <v>0</v>
      </c>
    </row>
    <row r="6" spans="1:9" ht="12.75">
      <c r="A6" s="38"/>
      <c r="B6" s="38"/>
      <c r="G6" s="38" t="s">
        <v>21</v>
      </c>
      <c r="H6" s="62">
        <f>SUM(H3:H5)</f>
        <v>166</v>
      </c>
      <c r="I6" s="38" t="s">
        <v>0</v>
      </c>
    </row>
    <row r="7" spans="1:2" ht="12.75">
      <c r="A7" s="38"/>
      <c r="B7" s="38"/>
    </row>
    <row r="8" spans="1:2" ht="12.75">
      <c r="A8" s="38"/>
      <c r="B8" s="38"/>
    </row>
    <row r="9" spans="1:9" ht="12.75">
      <c r="A9" s="38" t="s">
        <v>22</v>
      </c>
      <c r="B9" s="38"/>
      <c r="D9" s="58" t="s">
        <v>23</v>
      </c>
      <c r="H9" s="60">
        <v>7844</v>
      </c>
      <c r="I9" s="58" t="s">
        <v>1</v>
      </c>
    </row>
    <row r="10" spans="1:9" ht="12.75">
      <c r="A10" s="38"/>
      <c r="B10" s="38"/>
      <c r="D10" s="58" t="s">
        <v>24</v>
      </c>
      <c r="H10" s="61">
        <v>0</v>
      </c>
      <c r="I10" s="58" t="s">
        <v>1</v>
      </c>
    </row>
    <row r="11" spans="1:9" ht="12.75">
      <c r="A11" s="38"/>
      <c r="B11" s="38"/>
      <c r="G11" s="63" t="s">
        <v>21</v>
      </c>
      <c r="H11" s="62">
        <f>SUM(H9:H10)</f>
        <v>7844</v>
      </c>
      <c r="I11" s="38" t="s">
        <v>1</v>
      </c>
    </row>
    <row r="12" spans="1:2" ht="12.75">
      <c r="A12" s="38"/>
      <c r="B12" s="38"/>
    </row>
    <row r="13" spans="1:2" ht="12.75">
      <c r="A13" s="38"/>
      <c r="B13" s="38"/>
    </row>
    <row r="14" spans="1:8" ht="12.75">
      <c r="A14" s="38" t="s">
        <v>25</v>
      </c>
      <c r="B14" s="38"/>
      <c r="D14" s="58" t="s">
        <v>75</v>
      </c>
      <c r="H14" s="64"/>
    </row>
    <row r="15" spans="1:9" ht="12.75">
      <c r="A15" s="38" t="s">
        <v>26</v>
      </c>
      <c r="B15" s="38"/>
      <c r="D15" s="58" t="s">
        <v>76</v>
      </c>
      <c r="H15" s="65">
        <v>4858.84</v>
      </c>
      <c r="I15" s="58" t="s">
        <v>72</v>
      </c>
    </row>
    <row r="16" spans="1:8" ht="12.75">
      <c r="A16" s="38"/>
      <c r="B16" s="38"/>
      <c r="D16" s="58" t="s">
        <v>27</v>
      </c>
      <c r="H16" s="65"/>
    </row>
    <row r="17" spans="1:9" ht="12.75">
      <c r="A17" s="38"/>
      <c r="B17" s="38"/>
      <c r="D17" s="58" t="s">
        <v>77</v>
      </c>
      <c r="H17" s="65">
        <v>340.29</v>
      </c>
      <c r="I17" s="58" t="s">
        <v>72</v>
      </c>
    </row>
    <row r="18" spans="1:8" ht="12.75" hidden="1">
      <c r="A18" s="38"/>
      <c r="B18" s="38"/>
      <c r="H18" s="65"/>
    </row>
    <row r="19" spans="1:9" ht="12.75">
      <c r="A19" s="38"/>
      <c r="B19" s="38"/>
      <c r="D19" s="58" t="s">
        <v>47</v>
      </c>
      <c r="H19" s="65">
        <v>471.41</v>
      </c>
      <c r="I19" s="58" t="s">
        <v>72</v>
      </c>
    </row>
    <row r="20" spans="1:9" ht="12.75">
      <c r="A20" s="38"/>
      <c r="B20" s="38"/>
      <c r="D20" s="58" t="s">
        <v>48</v>
      </c>
      <c r="H20" s="66">
        <v>292.99</v>
      </c>
      <c r="I20" s="58" t="s">
        <v>72</v>
      </c>
    </row>
    <row r="21" spans="1:9" ht="12.75">
      <c r="A21" s="38"/>
      <c r="B21" s="38"/>
      <c r="G21" s="38" t="s">
        <v>21</v>
      </c>
      <c r="H21" s="67">
        <f>SUM(H14:H20)</f>
        <v>5963.53</v>
      </c>
      <c r="I21" s="38" t="s">
        <v>72</v>
      </c>
    </row>
    <row r="22" spans="1:6" ht="12.75">
      <c r="A22" s="38"/>
      <c r="B22" s="38"/>
      <c r="F22" s="68"/>
    </row>
    <row r="23" spans="1:2" ht="12.75">
      <c r="A23" s="38"/>
      <c r="B23" s="38"/>
    </row>
    <row r="24" spans="1:2" ht="12.75">
      <c r="A24" s="38"/>
      <c r="B24" s="38"/>
    </row>
    <row r="25" spans="1:6" ht="12.75">
      <c r="A25" s="38" t="s">
        <v>28</v>
      </c>
      <c r="B25" s="38"/>
      <c r="D25" s="58" t="s">
        <v>29</v>
      </c>
      <c r="F25" s="68"/>
    </row>
    <row r="26" spans="1:9" ht="12.75">
      <c r="A26" s="38"/>
      <c r="B26" s="38"/>
      <c r="D26" s="58">
        <v>25</v>
      </c>
      <c r="E26" s="58" t="s">
        <v>30</v>
      </c>
      <c r="F26" s="69">
        <v>38.43</v>
      </c>
      <c r="G26" s="58" t="s">
        <v>72</v>
      </c>
      <c r="H26" s="70">
        <f>D26*F26</f>
        <v>960.75</v>
      </c>
      <c r="I26" s="58" t="s">
        <v>72</v>
      </c>
    </row>
    <row r="27" spans="1:8" ht="12.75">
      <c r="A27" s="38"/>
      <c r="B27" s="38"/>
      <c r="F27" s="69"/>
      <c r="H27" s="60"/>
    </row>
    <row r="28" spans="1:8" ht="12.75">
      <c r="A28" s="38"/>
      <c r="B28" s="38"/>
      <c r="D28" s="58" t="s">
        <v>31</v>
      </c>
      <c r="F28" s="69"/>
      <c r="H28" s="60"/>
    </row>
    <row r="29" spans="1:9" ht="12.75">
      <c r="A29" s="38"/>
      <c r="B29" s="38"/>
      <c r="D29" s="71">
        <v>16</v>
      </c>
      <c r="E29" s="58" t="s">
        <v>30</v>
      </c>
      <c r="F29" s="69">
        <v>38.43</v>
      </c>
      <c r="G29" s="58" t="s">
        <v>72</v>
      </c>
      <c r="H29" s="61">
        <f>D29*F29</f>
        <v>614.88</v>
      </c>
      <c r="I29" s="58" t="s">
        <v>72</v>
      </c>
    </row>
    <row r="30" spans="1:9" ht="12.75">
      <c r="A30" s="38"/>
      <c r="B30" s="38"/>
      <c r="D30" s="58">
        <f>SUM(D26:D29)</f>
        <v>41</v>
      </c>
      <c r="G30" s="38" t="s">
        <v>21</v>
      </c>
      <c r="H30" s="72">
        <f>SUM(H26:H29)</f>
        <v>1575.63</v>
      </c>
      <c r="I30" s="38" t="s">
        <v>72</v>
      </c>
    </row>
    <row r="31" spans="1:2" ht="12.75">
      <c r="A31" s="38"/>
      <c r="B31" s="38"/>
    </row>
    <row r="32" spans="1:2" ht="12.75">
      <c r="A32" s="38"/>
      <c r="B32" s="38"/>
    </row>
    <row r="33" spans="1:9" ht="12.75">
      <c r="A33" s="38" t="s">
        <v>32</v>
      </c>
      <c r="B33" s="38"/>
      <c r="C33" s="58" t="s">
        <v>79</v>
      </c>
      <c r="D33" s="73">
        <v>1220.46</v>
      </c>
      <c r="E33" s="58" t="s">
        <v>57</v>
      </c>
      <c r="F33" s="73">
        <v>1.077134</v>
      </c>
      <c r="G33" s="58" t="s">
        <v>74</v>
      </c>
      <c r="H33" s="74">
        <f>F33*D33</f>
        <v>1314.59896164</v>
      </c>
      <c r="I33" s="58" t="s">
        <v>72</v>
      </c>
    </row>
    <row r="34" spans="1:9" ht="12.75">
      <c r="A34" s="38"/>
      <c r="B34" s="38"/>
      <c r="C34" s="58" t="s">
        <v>80</v>
      </c>
      <c r="D34" s="73">
        <v>27.1675</v>
      </c>
      <c r="E34" s="58" t="s">
        <v>81</v>
      </c>
      <c r="F34" s="73">
        <v>1.3243</v>
      </c>
      <c r="G34" s="58" t="s">
        <v>82</v>
      </c>
      <c r="H34" s="74">
        <f>F34*D34</f>
        <v>35.977920250000004</v>
      </c>
      <c r="I34" s="58" t="s">
        <v>72</v>
      </c>
    </row>
    <row r="35" spans="1:9" ht="12.75">
      <c r="A35" s="38"/>
      <c r="B35" s="38"/>
      <c r="D35" s="73">
        <f>SUM(D33:D34)</f>
        <v>1247.6275</v>
      </c>
      <c r="E35" s="58" t="s">
        <v>85</v>
      </c>
      <c r="H35" s="75">
        <f>SUM(H33:H34)</f>
        <v>1350.5768818899999</v>
      </c>
      <c r="I35" s="38" t="s">
        <v>72</v>
      </c>
    </row>
    <row r="36" spans="1:2" ht="12.75">
      <c r="A36" s="38"/>
      <c r="B36" s="38"/>
    </row>
    <row r="37" spans="1:8" ht="12.75">
      <c r="A37" s="38" t="s">
        <v>33</v>
      </c>
      <c r="B37" s="38"/>
      <c r="D37" s="58" t="s">
        <v>34</v>
      </c>
      <c r="G37" s="38"/>
      <c r="H37" s="76"/>
    </row>
    <row r="38" spans="1:9" ht="12.75">
      <c r="A38" s="38"/>
      <c r="B38" s="38"/>
      <c r="D38" s="58" t="s">
        <v>35</v>
      </c>
      <c r="G38" s="58" t="s">
        <v>78</v>
      </c>
      <c r="H38" s="65">
        <v>51.12</v>
      </c>
      <c r="I38" s="58" t="s">
        <v>72</v>
      </c>
    </row>
    <row r="39" spans="1:8" ht="12.75">
      <c r="A39" s="38"/>
      <c r="B39" s="38"/>
      <c r="D39" s="58" t="s">
        <v>36</v>
      </c>
      <c r="H39" s="65">
        <v>3.85</v>
      </c>
    </row>
    <row r="40" spans="1:9" ht="12.75">
      <c r="A40" s="38"/>
      <c r="B40" s="38"/>
      <c r="D40" s="58" t="s">
        <v>37</v>
      </c>
      <c r="H40" s="66">
        <v>84.2</v>
      </c>
      <c r="I40" s="58" t="s">
        <v>72</v>
      </c>
    </row>
    <row r="41" spans="7:9" ht="12.75">
      <c r="G41" s="38" t="s">
        <v>21</v>
      </c>
      <c r="H41" s="77">
        <f>SUM(H37:H40)</f>
        <v>139.17000000000002</v>
      </c>
      <c r="I41" s="38" t="s">
        <v>72</v>
      </c>
    </row>
    <row r="43" ht="12.75">
      <c r="H43" s="78"/>
    </row>
    <row r="44" spans="1:8" ht="12.75">
      <c r="A44" s="38" t="s">
        <v>38</v>
      </c>
      <c r="D44" s="71" t="s">
        <v>58</v>
      </c>
      <c r="G44" s="38"/>
      <c r="H44" s="79"/>
    </row>
    <row r="45" spans="2:9" ht="12.75">
      <c r="B45" s="58">
        <v>350</v>
      </c>
      <c r="C45" s="58" t="s">
        <v>59</v>
      </c>
      <c r="D45" s="58">
        <v>0.35</v>
      </c>
      <c r="E45" s="58" t="s">
        <v>72</v>
      </c>
      <c r="F45" s="58" t="s">
        <v>49</v>
      </c>
      <c r="G45" s="58" t="s">
        <v>60</v>
      </c>
      <c r="H45" s="65">
        <v>122.5</v>
      </c>
      <c r="I45" s="58" t="s">
        <v>72</v>
      </c>
    </row>
    <row r="46" spans="2:9" ht="12.75">
      <c r="B46" s="58">
        <v>275</v>
      </c>
      <c r="C46" s="58" t="s">
        <v>59</v>
      </c>
      <c r="D46" s="73">
        <v>0.4</v>
      </c>
      <c r="E46" s="58" t="s">
        <v>72</v>
      </c>
      <c r="F46" s="58" t="s">
        <v>50</v>
      </c>
      <c r="G46" s="58" t="s">
        <v>60</v>
      </c>
      <c r="H46" s="65">
        <f>B46*D46</f>
        <v>110</v>
      </c>
      <c r="I46" s="58" t="s">
        <v>72</v>
      </c>
    </row>
    <row r="47" spans="3:9" ht="12.75">
      <c r="C47" s="58" t="s">
        <v>86</v>
      </c>
      <c r="H47" s="66">
        <f>SUM(H45:H46)*19%</f>
        <v>44.175</v>
      </c>
      <c r="I47" s="58" t="s">
        <v>72</v>
      </c>
    </row>
    <row r="48" spans="7:9" ht="12.75">
      <c r="G48" s="38" t="s">
        <v>21</v>
      </c>
      <c r="H48" s="67">
        <f>SUM(H45:H47)</f>
        <v>276.675</v>
      </c>
      <c r="I48" s="38" t="s">
        <v>72</v>
      </c>
    </row>
  </sheetData>
  <printOptions/>
  <pageMargins left="0.75" right="0.75" top="1" bottom="1" header="0.4921259845" footer="0.4921259845"/>
  <pageSetup horizontalDpi="300" verticalDpi="300" orientation="portrait" paperSize="9" scale="88" r:id="rId1"/>
  <headerFooter alignWithMargins="0">
    <oddFooter>&amp;R41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Mitarbeiter</cp:lastModifiedBy>
  <cp:lastPrinted>2012-01-11T15:28:51Z</cp:lastPrinted>
  <dcterms:created xsi:type="dcterms:W3CDTF">2000-09-05T07:32:42Z</dcterms:created>
  <dcterms:modified xsi:type="dcterms:W3CDTF">2012-01-11T15:28:53Z</dcterms:modified>
  <cp:category/>
  <cp:version/>
  <cp:contentType/>
  <cp:contentStatus/>
</cp:coreProperties>
</file>