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<sst xmlns="http://schemas.openxmlformats.org/spreadsheetml/2006/main" count="129" uniqueCount="86">
  <si>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</si>
  <si>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</si>
  <si>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</si>
  <si>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</si>
  <si>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</si>
  <si>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</si>
  <si>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</si>
  <si>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</si>
  <si>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</si>
  <si>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</si>
  <si>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</si>
  <si>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</si>
  <si>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</si>
  <si>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</si>
  <si>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</si>
  <si>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</si>
  <si>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</si>
  <si>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Type: MB 1124 AF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</si>
  <si>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</si>
  <si>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</si>
  <si>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</si>
  <si>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</si>
  <si>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</si>
  <si>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</si>
  <si>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</si>
  <si>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</si>
  <si>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</si>
  <si>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</si>
  <si>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</si>
  <si>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</si>
  <si>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</si>
  <si>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</si>
  <si>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</si>
  <si>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</si>
  <si>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</si>
  <si>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</si>
  <si>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</si>
  <si>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</si>
  <si>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</si>
  <si>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</si>
  <si>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</si>
  <si>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</si>
  <si>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</si>
  <si>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</si>
  <si>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</si>
  <si>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</si>
  <si>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</si>
  <si>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</si>
  <si>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</si>
  <si>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</si>
  <si>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</si>
  <si>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</si>
  <si>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</si>
  <si>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</si>
  <si>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</si>
  <si>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</si>
  <si>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</si>
  <si>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</si>
  <si>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</si>
  <si>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</si>
  <si>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</si>
  <si>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</si>
  <si>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>unverzinsliche Kapitalanteile:</t>
  </si>
  <si>
    <t xml:space="preserve">Fahrzeugtyp: </t>
  </si>
  <si>
    <t>Tanklöschfahrzeug</t>
  </si>
  <si>
    <t>Kennzeichen:</t>
  </si>
  <si>
    <t>TF-2213</t>
  </si>
  <si>
    <t xml:space="preserve">Fabrikat: </t>
  </si>
  <si>
    <t>TLF 16/25</t>
  </si>
  <si>
    <t xml:space="preserve"> WDB 6771841 K 231649</t>
  </si>
  <si>
    <t>Ident.-Nr.:</t>
  </si>
  <si>
    <t>13000 34300 2</t>
  </si>
  <si>
    <t>Vermögens-Nr.: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</si>
  <si>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</si>
  <si>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</si>
  <si>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</si>
  <si>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</si>
  <si>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</si>
  <si>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</si>
  <si>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374053,35 DM</t>
  </si>
  <si>
    <t>(halbierter Anschaffungswert x 4,5% Mischzinssatz)</t>
  </si>
  <si>
    <t>Einsatzstunden = Kosten in EUR/h</t>
  </si>
  <si>
    <t>Fahrzeug</t>
  </si>
  <si>
    <t>Geräte</t>
  </si>
  <si>
    <t xml:space="preserve">Liter </t>
  </si>
  <si>
    <t>zzgl. 19 % Vers.Steuer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</si>
</sst>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shrinkToFit="1"/>
    </xf>
    <xf numFmtId="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6" fontId="0" fillId="0" borderId="0" xfId="15" applyNumberFormat="1" applyFont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5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2" sqref="F2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53</v>
      </c>
      <c r="F1" s="40">
        <v>2007</v>
      </c>
    </row>
    <row r="3" spans="1:6" ht="24.75" customHeight="1">
      <c r="A3" s="28" t="s">
        <v>63</v>
      </c>
      <c r="B3" s="28"/>
      <c r="C3" s="28" t="s">
        <v>64</v>
      </c>
      <c r="D3" s="28"/>
      <c r="E3" s="28"/>
      <c r="F3" s="29"/>
    </row>
    <row r="4" spans="1:6" ht="24.75" customHeight="1">
      <c r="A4" s="30" t="s">
        <v>65</v>
      </c>
      <c r="B4" s="30"/>
      <c r="C4" s="30" t="s">
        <v>66</v>
      </c>
      <c r="D4" s="30" t="s">
        <v>40</v>
      </c>
      <c r="E4" s="52" t="s">
        <v>52</v>
      </c>
      <c r="F4" s="31"/>
    </row>
    <row r="5" spans="1:6" ht="24.75" customHeight="1">
      <c r="A5" s="30" t="s">
        <v>67</v>
      </c>
      <c r="B5" s="30"/>
      <c r="C5" s="30" t="s">
        <v>68</v>
      </c>
      <c r="D5" s="30" t="s">
        <v>70</v>
      </c>
      <c r="E5" s="30" t="s">
        <v>69</v>
      </c>
      <c r="F5" s="31"/>
    </row>
    <row r="6" spans="1:6" ht="24.75" customHeight="1">
      <c r="A6" s="30" t="s">
        <v>17</v>
      </c>
      <c r="B6" s="30"/>
      <c r="C6" s="30"/>
      <c r="D6" s="52" t="s">
        <v>72</v>
      </c>
      <c r="E6" s="30" t="s">
        <v>71</v>
      </c>
      <c r="F6" s="31"/>
    </row>
    <row r="7" spans="1:6" ht="24.75" customHeight="1">
      <c r="A7" s="30" t="s">
        <v>54</v>
      </c>
      <c r="B7" s="30"/>
      <c r="C7" s="30"/>
      <c r="D7" s="48">
        <v>177445.56</v>
      </c>
      <c r="E7" s="30" t="s">
        <v>76</v>
      </c>
      <c r="F7" s="55" t="s">
        <v>79</v>
      </c>
    </row>
    <row r="8" spans="1:6" ht="24.75" customHeight="1">
      <c r="A8" s="30" t="s">
        <v>56</v>
      </c>
      <c r="B8" s="30"/>
      <c r="C8" s="30"/>
      <c r="D8" s="49">
        <v>35521</v>
      </c>
      <c r="E8" s="30"/>
      <c r="F8" s="31"/>
    </row>
    <row r="9" spans="1:6" ht="24.75" customHeight="1">
      <c r="A9" s="30" t="s">
        <v>55</v>
      </c>
      <c r="B9" s="30"/>
      <c r="C9" s="30"/>
      <c r="D9" s="30">
        <v>20</v>
      </c>
      <c r="E9" s="30" t="s">
        <v>57</v>
      </c>
      <c r="F9" s="31"/>
    </row>
    <row r="10" ht="15.75">
      <c r="C10" s="2"/>
    </row>
    <row r="12" spans="1:6" ht="12.75">
      <c r="A12" s="25" t="s">
        <v>41</v>
      </c>
      <c r="B12" s="25" t="s">
        <v>8</v>
      </c>
      <c r="C12" s="25" t="s">
        <v>15</v>
      </c>
      <c r="D12" s="25" t="s">
        <v>42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Kalkulation'!D30)</f>
        <v>45</v>
      </c>
      <c r="B15" s="56">
        <f>SUM('Anlage zur Kalkulation'!D35)</f>
        <v>295.37</v>
      </c>
      <c r="C15" s="32">
        <f>SUM('Anlage zur Kalkulation'!H6)</f>
        <v>65</v>
      </c>
      <c r="D15" s="41">
        <f>SUM('Anlage zur Kalkulation'!H11)</f>
        <v>1194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76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26</v>
      </c>
      <c r="B22" s="15"/>
      <c r="C22" s="16"/>
      <c r="D22" s="15"/>
      <c r="E22" s="15"/>
      <c r="F22" s="43">
        <f>SUM('Anlage zur Kalkulation'!H21)</f>
        <v>2670.71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43</v>
      </c>
      <c r="B24" s="15"/>
      <c r="C24" s="16"/>
      <c r="D24" s="57"/>
      <c r="E24" s="58"/>
      <c r="F24" s="43">
        <f>SUM('Anlage zur Kalkulation'!H30)</f>
        <v>1546.6499999999999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44</v>
      </c>
      <c r="B26" s="15"/>
      <c r="C26" s="16"/>
      <c r="D26" s="57"/>
      <c r="E26" s="58"/>
      <c r="F26" s="43">
        <f>SUM('Anlage zur Kalkulation'!H35)</f>
        <v>347.6755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45</v>
      </c>
      <c r="B28" s="15"/>
      <c r="C28" s="16"/>
      <c r="D28" s="37"/>
      <c r="E28" s="15"/>
      <c r="F28" s="43">
        <f>SUM('Anlage zur Kalkulation'!H41)</f>
        <v>240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46</v>
      </c>
      <c r="B30" s="15"/>
      <c r="C30" s="16"/>
      <c r="D30" s="15"/>
      <c r="E30" s="15"/>
      <c r="F30" s="43">
        <f>SUM('Anlage zur Kalkulation'!H48)</f>
        <v>276.675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47</v>
      </c>
      <c r="B32" s="15"/>
      <c r="C32" s="16"/>
      <c r="D32" s="15"/>
      <c r="E32" s="15"/>
      <c r="F32" s="43">
        <f>D7/D9</f>
        <v>8872.278</v>
      </c>
    </row>
    <row r="33" spans="1:6" ht="12.75">
      <c r="A33" s="17"/>
      <c r="B33" s="8"/>
      <c r="C33" s="9"/>
      <c r="D33" s="8" t="s">
        <v>62</v>
      </c>
      <c r="E33" s="8"/>
      <c r="F33" s="44"/>
    </row>
    <row r="34" spans="1:6" ht="12.75">
      <c r="A34" s="17" t="s">
        <v>3</v>
      </c>
      <c r="B34" s="8"/>
      <c r="C34" s="9"/>
      <c r="D34" s="50">
        <v>0</v>
      </c>
      <c r="E34" s="8" t="s">
        <v>76</v>
      </c>
      <c r="F34" s="44">
        <f>(D7-D34)/2*4.5%</f>
        <v>3992.5251</v>
      </c>
    </row>
    <row r="35" spans="1:6" ht="12.75">
      <c r="A35" s="27" t="s">
        <v>80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17946.5136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276.1002092307692</v>
      </c>
    </row>
    <row r="40" spans="1:6" ht="13.5" thickBot="1">
      <c r="A40" s="21" t="s">
        <v>81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  <row r="48" ht="12.75" hidden="1"/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IV16384"/>
    </sheetView>
  </sheetViews>
  <sheetFormatPr defaultColWidth="11.421875" defaultRowHeight="12.75"/>
  <cols>
    <col min="1" max="2" width="11.421875" style="59" customWidth="1"/>
    <col min="3" max="3" width="8.140625" style="59" customWidth="1"/>
    <col min="4" max="5" width="11.421875" style="59" customWidth="1"/>
    <col min="6" max="6" width="9.421875" style="59" customWidth="1"/>
    <col min="7" max="7" width="11.8515625" style="59" customWidth="1"/>
    <col min="8" max="8" width="12.28125" style="60" customWidth="1"/>
    <col min="9" max="9" width="4.140625" style="59" customWidth="1"/>
    <col min="10" max="16384" width="11.421875" style="59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18</v>
      </c>
      <c r="B3" s="38"/>
      <c r="D3" s="59" t="s">
        <v>19</v>
      </c>
      <c r="H3" s="61">
        <v>40</v>
      </c>
      <c r="I3" s="59" t="s">
        <v>0</v>
      </c>
    </row>
    <row r="4" spans="1:9" ht="12.75">
      <c r="A4" s="38"/>
      <c r="B4" s="38"/>
      <c r="D4" s="59" t="s">
        <v>20</v>
      </c>
      <c r="H4" s="61">
        <v>25</v>
      </c>
      <c r="I4" s="59" t="s">
        <v>0</v>
      </c>
    </row>
    <row r="5" spans="1:9" ht="12.75">
      <c r="A5" s="38"/>
      <c r="B5" s="38"/>
      <c r="D5" s="59" t="s">
        <v>21</v>
      </c>
      <c r="H5" s="62">
        <v>0</v>
      </c>
      <c r="I5" s="59" t="s">
        <v>0</v>
      </c>
    </row>
    <row r="6" spans="1:9" ht="12.75">
      <c r="A6" s="38"/>
      <c r="B6" s="38"/>
      <c r="G6" s="38" t="s">
        <v>22</v>
      </c>
      <c r="H6" s="63">
        <f>SUM(H3:H5)</f>
        <v>65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23</v>
      </c>
      <c r="B9" s="38"/>
      <c r="D9" s="59" t="s">
        <v>24</v>
      </c>
      <c r="H9" s="61">
        <v>462</v>
      </c>
      <c r="I9" s="59" t="s">
        <v>1</v>
      </c>
    </row>
    <row r="10" spans="1:9" ht="12.75">
      <c r="A10" s="38"/>
      <c r="B10" s="38"/>
      <c r="D10" s="59" t="s">
        <v>25</v>
      </c>
      <c r="H10" s="62">
        <v>732</v>
      </c>
      <c r="I10" s="59" t="s">
        <v>1</v>
      </c>
    </row>
    <row r="11" spans="1:9" ht="12.75">
      <c r="A11" s="38"/>
      <c r="B11" s="38"/>
      <c r="G11" s="64" t="s">
        <v>22</v>
      </c>
      <c r="H11" s="63">
        <f>SUM(H9:H10)</f>
        <v>1194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26</v>
      </c>
      <c r="B14" s="38"/>
      <c r="D14" s="59" t="s">
        <v>73</v>
      </c>
      <c r="H14" s="61"/>
    </row>
    <row r="15" spans="1:9" ht="12.75">
      <c r="A15" s="38" t="s">
        <v>27</v>
      </c>
      <c r="B15" s="38"/>
      <c r="D15" s="59" t="s">
        <v>74</v>
      </c>
      <c r="H15" s="61">
        <v>1871.42</v>
      </c>
      <c r="I15" s="59" t="s">
        <v>76</v>
      </c>
    </row>
    <row r="16" spans="1:8" ht="12.75">
      <c r="A16" s="38"/>
      <c r="B16" s="38"/>
      <c r="D16" s="59" t="s">
        <v>28</v>
      </c>
      <c r="H16" s="61"/>
    </row>
    <row r="17" spans="1:9" ht="12" customHeight="1">
      <c r="A17" s="38"/>
      <c r="B17" s="38"/>
      <c r="D17" s="59" t="s">
        <v>75</v>
      </c>
      <c r="H17" s="61">
        <v>442.23</v>
      </c>
      <c r="I17" s="59" t="s">
        <v>76</v>
      </c>
    </row>
    <row r="18" spans="1:8" ht="12.75" hidden="1">
      <c r="A18" s="38"/>
      <c r="B18" s="38"/>
      <c r="H18" s="61"/>
    </row>
    <row r="19" spans="1:9" ht="12.75">
      <c r="A19" s="38"/>
      <c r="B19" s="38"/>
      <c r="D19" s="59" t="s">
        <v>48</v>
      </c>
      <c r="H19" s="61">
        <v>300.04</v>
      </c>
      <c r="I19" s="59" t="s">
        <v>76</v>
      </c>
    </row>
    <row r="20" spans="1:9" ht="12.75">
      <c r="A20" s="38"/>
      <c r="B20" s="38"/>
      <c r="D20" s="59" t="s">
        <v>49</v>
      </c>
      <c r="H20" s="65">
        <v>57.02</v>
      </c>
      <c r="I20" s="66" t="s">
        <v>76</v>
      </c>
    </row>
    <row r="21" spans="1:9" ht="12.75">
      <c r="A21" s="38"/>
      <c r="B21" s="38"/>
      <c r="G21" s="38" t="s">
        <v>22</v>
      </c>
      <c r="H21" s="67">
        <f>SUM(H14:H20)</f>
        <v>2670.71</v>
      </c>
      <c r="I21" s="38" t="s">
        <v>76</v>
      </c>
    </row>
    <row r="22" spans="1:6" ht="12.75">
      <c r="A22" s="38"/>
      <c r="B22" s="38"/>
      <c r="F22" s="68"/>
    </row>
    <row r="23" spans="1:2" ht="12.75">
      <c r="A23" s="38"/>
      <c r="B23" s="38"/>
    </row>
    <row r="24" spans="1:2" ht="12.75">
      <c r="A24" s="38"/>
      <c r="B24" s="38"/>
    </row>
    <row r="25" spans="1:6" ht="12.75">
      <c r="A25" s="38" t="s">
        <v>29</v>
      </c>
      <c r="B25" s="38"/>
      <c r="D25" s="59" t="s">
        <v>30</v>
      </c>
      <c r="F25" s="68"/>
    </row>
    <row r="26" spans="1:9" ht="12.75">
      <c r="A26" s="38"/>
      <c r="B26" s="38"/>
      <c r="D26" s="59">
        <v>28</v>
      </c>
      <c r="E26" s="59" t="s">
        <v>31</v>
      </c>
      <c r="F26" s="69">
        <v>34.37</v>
      </c>
      <c r="G26" s="59" t="s">
        <v>76</v>
      </c>
      <c r="H26" s="70">
        <f>D26*F26</f>
        <v>962.3599999999999</v>
      </c>
      <c r="I26" s="59" t="s">
        <v>76</v>
      </c>
    </row>
    <row r="27" spans="1:8" ht="12.75">
      <c r="A27" s="38"/>
      <c r="B27" s="38"/>
      <c r="F27" s="69"/>
      <c r="H27" s="71"/>
    </row>
    <row r="28" spans="1:8" ht="12.75">
      <c r="A28" s="38"/>
      <c r="B28" s="38"/>
      <c r="D28" s="59" t="s">
        <v>32</v>
      </c>
      <c r="F28" s="69"/>
      <c r="H28" s="71"/>
    </row>
    <row r="29" spans="1:9" ht="12.75">
      <c r="A29" s="38"/>
      <c r="B29" s="38"/>
      <c r="D29" s="72">
        <v>17</v>
      </c>
      <c r="E29" s="59" t="s">
        <v>31</v>
      </c>
      <c r="F29" s="69">
        <v>34.37</v>
      </c>
      <c r="G29" s="59" t="s">
        <v>76</v>
      </c>
      <c r="H29" s="73">
        <f>D29*F29</f>
        <v>584.29</v>
      </c>
      <c r="I29" s="59" t="s">
        <v>76</v>
      </c>
    </row>
    <row r="30" spans="1:9" ht="12.75">
      <c r="A30" s="38"/>
      <c r="B30" s="38"/>
      <c r="D30" s="59">
        <f>SUM(D26:D29)</f>
        <v>45</v>
      </c>
      <c r="G30" s="38" t="s">
        <v>22</v>
      </c>
      <c r="H30" s="74">
        <f>SUM(H26:H29)</f>
        <v>1546.6499999999999</v>
      </c>
      <c r="I30" s="38" t="s">
        <v>76</v>
      </c>
    </row>
    <row r="31" spans="1:2" ht="12.75">
      <c r="A31" s="38"/>
      <c r="B31" s="38"/>
    </row>
    <row r="32" spans="1:2" ht="12.75">
      <c r="A32" s="38"/>
      <c r="B32" s="38"/>
    </row>
    <row r="33" spans="1:9" ht="12.75">
      <c r="A33" s="38" t="s">
        <v>33</v>
      </c>
      <c r="B33" s="38"/>
      <c r="C33" s="59" t="s">
        <v>82</v>
      </c>
      <c r="D33" s="75">
        <v>255.37</v>
      </c>
      <c r="E33" s="59" t="s">
        <v>58</v>
      </c>
      <c r="F33" s="59">
        <v>1.15</v>
      </c>
      <c r="G33" s="59" t="s">
        <v>78</v>
      </c>
      <c r="H33" s="76">
        <f>SUM(D33*F33)</f>
        <v>293.6755</v>
      </c>
      <c r="I33" s="59" t="s">
        <v>76</v>
      </c>
    </row>
    <row r="34" spans="1:9" ht="12.75">
      <c r="A34" s="38"/>
      <c r="B34" s="38"/>
      <c r="C34" s="59" t="s">
        <v>83</v>
      </c>
      <c r="D34" s="75">
        <v>40</v>
      </c>
      <c r="E34" s="59" t="s">
        <v>58</v>
      </c>
      <c r="F34" s="75">
        <v>1.35</v>
      </c>
      <c r="G34" s="59" t="s">
        <v>78</v>
      </c>
      <c r="H34" s="76">
        <f>SUM(D34*F34)</f>
        <v>54</v>
      </c>
      <c r="I34" s="59" t="s">
        <v>76</v>
      </c>
    </row>
    <row r="35" spans="1:9" ht="12.75">
      <c r="A35" s="38"/>
      <c r="B35" s="38"/>
      <c r="D35" s="75">
        <f>SUM(D33:D34)</f>
        <v>295.37</v>
      </c>
      <c r="E35" s="59" t="s">
        <v>84</v>
      </c>
      <c r="H35" s="77">
        <f>SUM(H33:H34)</f>
        <v>347.6755</v>
      </c>
      <c r="I35" s="38" t="s">
        <v>76</v>
      </c>
    </row>
    <row r="36" spans="1:2" ht="12.75">
      <c r="A36" s="38"/>
      <c r="B36" s="38"/>
    </row>
    <row r="37" spans="1:8" ht="12.75">
      <c r="A37" s="38" t="s">
        <v>34</v>
      </c>
      <c r="B37" s="38"/>
      <c r="D37" s="59" t="s">
        <v>35</v>
      </c>
      <c r="G37" s="38"/>
      <c r="H37" s="78"/>
    </row>
    <row r="38" spans="1:9" ht="12.75">
      <c r="A38" s="38"/>
      <c r="B38" s="38"/>
      <c r="D38" s="59" t="s">
        <v>36</v>
      </c>
      <c r="G38" s="59" t="s">
        <v>77</v>
      </c>
      <c r="H38" s="79">
        <v>160</v>
      </c>
      <c r="I38" s="59" t="s">
        <v>76</v>
      </c>
    </row>
    <row r="39" spans="1:8" ht="12.75">
      <c r="A39" s="38"/>
      <c r="B39" s="38"/>
      <c r="D39" s="59" t="s">
        <v>37</v>
      </c>
      <c r="H39" s="79"/>
    </row>
    <row r="40" spans="1:9" ht="12.75">
      <c r="A40" s="38"/>
      <c r="B40" s="38"/>
      <c r="D40" s="59" t="s">
        <v>38</v>
      </c>
      <c r="H40" s="80">
        <v>80</v>
      </c>
      <c r="I40" s="59" t="s">
        <v>76</v>
      </c>
    </row>
    <row r="41" spans="7:9" ht="12.75">
      <c r="G41" s="38" t="s">
        <v>22</v>
      </c>
      <c r="H41" s="81">
        <f>SUM(H37:H40)</f>
        <v>240</v>
      </c>
      <c r="I41" s="38" t="s">
        <v>76</v>
      </c>
    </row>
    <row r="43" ht="12.75">
      <c r="H43" s="82"/>
    </row>
    <row r="44" spans="1:8" ht="12.75">
      <c r="A44" s="38" t="s">
        <v>39</v>
      </c>
      <c r="D44" s="72" t="s">
        <v>59</v>
      </c>
      <c r="G44" s="38"/>
      <c r="H44" s="83"/>
    </row>
    <row r="45" spans="2:9" ht="12.75">
      <c r="B45" s="59">
        <v>350</v>
      </c>
      <c r="C45" s="59" t="s">
        <v>60</v>
      </c>
      <c r="D45" s="59">
        <v>0.35</v>
      </c>
      <c r="E45" s="59" t="s">
        <v>76</v>
      </c>
      <c r="F45" s="59" t="s">
        <v>50</v>
      </c>
      <c r="G45" s="59" t="s">
        <v>61</v>
      </c>
      <c r="H45" s="79">
        <f>B45*D45</f>
        <v>122.49999999999999</v>
      </c>
      <c r="I45" s="59" t="s">
        <v>76</v>
      </c>
    </row>
    <row r="46" spans="2:9" ht="12.75">
      <c r="B46" s="59">
        <v>275</v>
      </c>
      <c r="C46" s="59" t="s">
        <v>60</v>
      </c>
      <c r="D46" s="75">
        <v>0.4</v>
      </c>
      <c r="E46" s="59" t="s">
        <v>76</v>
      </c>
      <c r="F46" s="59" t="s">
        <v>51</v>
      </c>
      <c r="G46" s="59" t="s">
        <v>61</v>
      </c>
      <c r="H46" s="79">
        <f>B46*D46</f>
        <v>110</v>
      </c>
      <c r="I46" s="59" t="s">
        <v>76</v>
      </c>
    </row>
    <row r="47" spans="3:9" ht="12.75">
      <c r="C47" s="59" t="s">
        <v>85</v>
      </c>
      <c r="H47" s="80">
        <f>(H46+H45)*19%</f>
        <v>44.175</v>
      </c>
      <c r="I47" s="59" t="s">
        <v>76</v>
      </c>
    </row>
    <row r="48" spans="7:9" ht="12.75">
      <c r="G48" s="38" t="s">
        <v>22</v>
      </c>
      <c r="H48" s="84">
        <f>SUM(H45:H47)</f>
        <v>276.675</v>
      </c>
      <c r="I48" s="38" t="s">
        <v>76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zentrale.feuerwehr</cp:lastModifiedBy>
  <cp:lastPrinted>2008-08-18T09:04:20Z</cp:lastPrinted>
  <dcterms:created xsi:type="dcterms:W3CDTF">2000-09-05T07:32:42Z</dcterms:created>
  <dcterms:modified xsi:type="dcterms:W3CDTF">2008-08-18T09:04:23Z</dcterms:modified>
  <cp:category/>
  <cp:version/>
  <cp:contentType/>
  <cp:contentStatus/>
</cp:coreProperties>
</file>