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<sst xmlns="http://schemas.openxmlformats.org/spreadsheetml/2006/main" count="127" uniqueCount="85">
  <si>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</si>
  <si>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</si>
  <si>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</si>
  <si>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</si>
  <si>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</si>
  <si>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</si>
  <si>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</si>
  <si>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</si>
  <si>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</si>
  <si>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</si>
  <si>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</si>
  <si>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</si>
  <si>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</si>
  <si>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</si>
  <si>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</si>
  <si>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</si>
  <si>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</si>
  <si>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</si>
  <si>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</si>
  <si>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</si>
  <si>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</si>
  <si>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</si>
  <si>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</si>
  <si>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</si>
  <si>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</si>
  <si>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</si>
  <si>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</si>
  <si>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</si>
  <si>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</si>
  <si>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</si>
  <si>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</si>
  <si>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</si>
  <si>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</si>
  <si>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</si>
  <si>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</si>
  <si>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</si>
  <si>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</si>
  <si>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</si>
  <si>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</si>
  <si>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</si>
  <si>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</si>
  <si>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</si>
  <si>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</si>
  <si>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</si>
  <si>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</si>
  <si>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</si>
  <si>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</si>
  <si>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</si>
  <si>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</si>
  <si>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</si>
  <si>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</si>
  <si>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</si>
  <si>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</si>
  <si>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</si>
  <si>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</si>
  <si>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</si>
  <si>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</si>
  <si>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</si>
  <si>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</si>
  <si>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</si>
  <si>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</si>
  <si>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</si>
  <si>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Tanklöschfahrzeug</t>
  </si>
  <si>
    <t>Kennzeichen:</t>
  </si>
  <si>
    <t xml:space="preserve">Fabrikat: </t>
  </si>
  <si>
    <t>Ident.-Nr.:</t>
  </si>
  <si>
    <t>Vermögens-Nr.:</t>
  </si>
  <si>
    <t>TF-U 769</t>
  </si>
  <si>
    <t>TLF 16/24</t>
  </si>
  <si>
    <t xml:space="preserve"> WDB 6761971 K 052364</t>
  </si>
  <si>
    <t>13000 34300 1</t>
  </si>
  <si>
    <t>Type: MB 917 AF</t>
  </si>
  <si>
    <t>EUR</t>
  </si>
  <si>
    <t>sämtliche anfallende Reparaturkosten am Fahrzeug/</t>
  </si>
  <si>
    <t>Beladung/Ersatzbeschaffung von Teilen und Geräten/</t>
  </si>
  <si>
    <t>}</t>
  </si>
  <si>
    <t>anteilige Kosten für Werkstatt/Arbeitsmittel</t>
  </si>
  <si>
    <t>EUR =</t>
  </si>
  <si>
    <t>zzgl. 16 % Vers.Steuer</t>
  </si>
  <si>
    <t>285085,10 DM</t>
  </si>
  <si>
    <t>(halbierter Anschaffungswert x 4,5% Mischzinssatz)</t>
  </si>
  <si>
    <t>Einsatzstunden = Kosten in EUR/h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</si>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</sst>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1" sqref="F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2005</v>
      </c>
    </row>
    <row r="3" spans="1:6" ht="24.75" customHeight="1">
      <c r="A3" s="28" t="s">
        <v>61</v>
      </c>
      <c r="B3" s="28"/>
      <c r="C3" s="28" t="s">
        <v>62</v>
      </c>
      <c r="D3" s="28"/>
      <c r="E3" s="28"/>
      <c r="F3" s="29"/>
    </row>
    <row r="4" spans="1:6" ht="24.75" customHeight="1">
      <c r="A4" s="30" t="s">
        <v>63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64</v>
      </c>
      <c r="B5" s="30"/>
      <c r="C5" s="30" t="s">
        <v>68</v>
      </c>
      <c r="D5" s="30" t="s">
        <v>65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66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145761.7</v>
      </c>
      <c r="E7" s="30" t="s">
        <v>72</v>
      </c>
      <c r="F7" s="55" t="s">
        <v>79</v>
      </c>
    </row>
    <row r="8" spans="1:6" ht="24.75" customHeight="1">
      <c r="A8" s="30" t="s">
        <v>55</v>
      </c>
      <c r="B8" s="30"/>
      <c r="C8" s="30"/>
      <c r="D8" s="49">
        <v>34425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88</v>
      </c>
      <c r="B15" s="32">
        <f>SUM('Anlage zur Kalkulation'!D34)</f>
        <v>771.86</v>
      </c>
      <c r="C15" s="32">
        <f>SUM('Anlage zur Kalkulation'!H6)</f>
        <v>258</v>
      </c>
      <c r="D15" s="41">
        <f>SUM('Anlage zur Kalkulation'!H11)</f>
        <v>3483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6392.7699999999995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6"/>
      <c r="E24" s="57"/>
      <c r="F24" s="43">
        <f>SUM('Anlage zur Kalkulation'!H29)</f>
        <v>3061.52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6"/>
      <c r="E26" s="57"/>
      <c r="F26" s="43">
        <f>SUM('Anlage zur Kalkulation'!H34)</f>
        <v>835.4902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163.6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9717.446666666667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3279.63825</v>
      </c>
    </row>
    <row r="35" spans="1:6" ht="12.75">
      <c r="A35" s="27" t="s">
        <v>80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SUM(F22:F36)</f>
        <v>23720.165116666667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91.93862448320414</v>
      </c>
    </row>
    <row r="40" spans="1:6" ht="13.5" thickBot="1">
      <c r="A40" s="21" t="s">
        <v>81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A22" sqref="A1:IV16384"/>
    </sheetView>
  </sheetViews>
  <sheetFormatPr defaultColWidth="11.421875" defaultRowHeight="12.75"/>
  <cols>
    <col min="1" max="2" width="11.421875" style="58" customWidth="1"/>
    <col min="3" max="3" width="8.140625" style="58" customWidth="1"/>
    <col min="4" max="5" width="11.421875" style="58" customWidth="1"/>
    <col min="6" max="6" width="9.421875" style="58" customWidth="1"/>
    <col min="7" max="7" width="12.140625" style="58" customWidth="1"/>
    <col min="8" max="8" width="12.28125" style="59" customWidth="1"/>
    <col min="9" max="9" width="4.140625" style="58" customWidth="1"/>
    <col min="10" max="16384" width="11.421875" style="58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8" t="s">
        <v>18</v>
      </c>
      <c r="H3" s="60">
        <v>90</v>
      </c>
      <c r="I3" s="58" t="s">
        <v>0</v>
      </c>
    </row>
    <row r="4" spans="1:9" ht="12.75">
      <c r="A4" s="38"/>
      <c r="B4" s="38"/>
      <c r="D4" s="58" t="s">
        <v>19</v>
      </c>
      <c r="H4" s="60">
        <v>158</v>
      </c>
      <c r="I4" s="58" t="s">
        <v>0</v>
      </c>
    </row>
    <row r="5" spans="1:9" ht="12.75">
      <c r="A5" s="38"/>
      <c r="B5" s="38"/>
      <c r="D5" s="58" t="s">
        <v>20</v>
      </c>
      <c r="H5" s="61">
        <v>10</v>
      </c>
      <c r="I5" s="58" t="s">
        <v>0</v>
      </c>
    </row>
    <row r="6" spans="1:9" ht="12.75">
      <c r="A6" s="38"/>
      <c r="B6" s="38"/>
      <c r="G6" s="38" t="s">
        <v>21</v>
      </c>
      <c r="H6" s="62">
        <f>SUM(H3:H5)</f>
        <v>258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8" t="s">
        <v>23</v>
      </c>
      <c r="H9" s="60">
        <v>1483</v>
      </c>
      <c r="I9" s="58" t="s">
        <v>1</v>
      </c>
    </row>
    <row r="10" spans="1:9" ht="12.75">
      <c r="A10" s="38"/>
      <c r="B10" s="38"/>
      <c r="D10" s="58" t="s">
        <v>24</v>
      </c>
      <c r="H10" s="61">
        <v>2000</v>
      </c>
      <c r="I10" s="58" t="s">
        <v>1</v>
      </c>
    </row>
    <row r="11" spans="1:9" ht="12.75">
      <c r="A11" s="38"/>
      <c r="B11" s="38"/>
      <c r="G11" s="63" t="s">
        <v>21</v>
      </c>
      <c r="H11" s="62">
        <f>SUM(H9:H10)</f>
        <v>3483</v>
      </c>
      <c r="I11" s="38" t="s">
        <v>1</v>
      </c>
    </row>
    <row r="12" spans="1:8" ht="12.75">
      <c r="A12" s="38"/>
      <c r="B12" s="38"/>
      <c r="H12" s="60"/>
    </row>
    <row r="13" spans="1:2" ht="12.75">
      <c r="A13" s="38"/>
      <c r="B13" s="38"/>
    </row>
    <row r="14" spans="1:8" ht="12.75">
      <c r="A14" s="38" t="s">
        <v>25</v>
      </c>
      <c r="B14" s="38"/>
      <c r="D14" s="58" t="s">
        <v>73</v>
      </c>
      <c r="H14" s="64"/>
    </row>
    <row r="15" spans="1:9" ht="12.75">
      <c r="A15" s="38" t="s">
        <v>26</v>
      </c>
      <c r="B15" s="38"/>
      <c r="D15" s="58" t="s">
        <v>74</v>
      </c>
      <c r="H15" s="65">
        <v>5383.53</v>
      </c>
      <c r="I15" s="58" t="s">
        <v>72</v>
      </c>
    </row>
    <row r="16" spans="1:8" ht="12.75">
      <c r="A16" s="38"/>
      <c r="B16" s="38"/>
      <c r="D16" s="58" t="s">
        <v>27</v>
      </c>
      <c r="H16" s="64"/>
    </row>
    <row r="17" spans="1:9" ht="12.75">
      <c r="A17" s="38"/>
      <c r="B17" s="38"/>
      <c r="D17" s="58" t="s">
        <v>76</v>
      </c>
      <c r="H17" s="64">
        <v>667.61</v>
      </c>
      <c r="I17" s="58" t="s">
        <v>72</v>
      </c>
    </row>
    <row r="18" spans="1:9" ht="12.75">
      <c r="A18" s="38"/>
      <c r="B18" s="38"/>
      <c r="D18" s="58" t="s">
        <v>47</v>
      </c>
      <c r="H18" s="64">
        <v>275.83</v>
      </c>
      <c r="I18" s="58" t="s">
        <v>72</v>
      </c>
    </row>
    <row r="19" spans="1:9" ht="12.75">
      <c r="A19" s="38"/>
      <c r="B19" s="38"/>
      <c r="D19" s="58" t="s">
        <v>48</v>
      </c>
      <c r="H19" s="66">
        <v>65.8</v>
      </c>
      <c r="I19" s="58" t="s">
        <v>72</v>
      </c>
    </row>
    <row r="20" spans="1:9" ht="12.75">
      <c r="A20" s="38"/>
      <c r="B20" s="38"/>
      <c r="G20" s="38" t="s">
        <v>21</v>
      </c>
      <c r="H20" s="67">
        <f>SUM(H14:H19)</f>
        <v>6392.7699999999995</v>
      </c>
      <c r="I20" s="38" t="s">
        <v>72</v>
      </c>
    </row>
    <row r="21" spans="1:6" ht="12.75">
      <c r="A21" s="38"/>
      <c r="B21" s="38"/>
      <c r="F21" s="68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8" t="s">
        <v>29</v>
      </c>
      <c r="F24" s="68"/>
    </row>
    <row r="25" spans="1:9" ht="12.75">
      <c r="A25" s="38"/>
      <c r="B25" s="38"/>
      <c r="D25" s="58">
        <v>48</v>
      </c>
      <c r="E25" s="58" t="s">
        <v>30</v>
      </c>
      <c r="F25" s="69">
        <v>34.79</v>
      </c>
      <c r="G25" s="58" t="s">
        <v>72</v>
      </c>
      <c r="H25" s="70">
        <f>D25*F25</f>
        <v>1669.92</v>
      </c>
      <c r="I25" s="58" t="s">
        <v>72</v>
      </c>
    </row>
    <row r="26" spans="1:8" ht="12.75">
      <c r="A26" s="38"/>
      <c r="B26" s="38"/>
      <c r="F26" s="69"/>
      <c r="H26" s="60"/>
    </row>
    <row r="27" spans="1:8" ht="12.75">
      <c r="A27" s="38"/>
      <c r="B27" s="38"/>
      <c r="D27" s="58" t="s">
        <v>31</v>
      </c>
      <c r="F27" s="69"/>
      <c r="H27" s="60"/>
    </row>
    <row r="28" spans="1:9" ht="12.75">
      <c r="A28" s="38"/>
      <c r="B28" s="38"/>
      <c r="D28" s="71">
        <v>40</v>
      </c>
      <c r="E28" s="58" t="s">
        <v>30</v>
      </c>
      <c r="F28" s="69">
        <v>34.79</v>
      </c>
      <c r="G28" s="58" t="s">
        <v>72</v>
      </c>
      <c r="H28" s="61">
        <f>D28*F28</f>
        <v>1391.6</v>
      </c>
      <c r="I28" s="58" t="s">
        <v>72</v>
      </c>
    </row>
    <row r="29" spans="1:9" ht="12.75">
      <c r="A29" s="38"/>
      <c r="B29" s="38"/>
      <c r="D29" s="58">
        <f>SUM(D25:D28)</f>
        <v>88</v>
      </c>
      <c r="G29" s="38" t="s">
        <v>21</v>
      </c>
      <c r="H29" s="72">
        <f>SUM(H25:H28)</f>
        <v>3061.52</v>
      </c>
      <c r="I29" s="38" t="s">
        <v>72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8" t="s">
        <v>82</v>
      </c>
      <c r="D32" s="73">
        <v>691.86</v>
      </c>
      <c r="E32" s="58" t="s">
        <v>57</v>
      </c>
      <c r="F32" s="58">
        <v>1.07</v>
      </c>
      <c r="G32" s="58" t="s">
        <v>77</v>
      </c>
      <c r="H32" s="74">
        <f>SUM(D32*F32)</f>
        <v>740.2902</v>
      </c>
      <c r="I32" s="58" t="s">
        <v>72</v>
      </c>
    </row>
    <row r="33" spans="1:9" ht="12.75">
      <c r="A33" s="38"/>
      <c r="B33" s="38"/>
      <c r="C33" s="58" t="s">
        <v>83</v>
      </c>
      <c r="D33" s="73">
        <v>80</v>
      </c>
      <c r="E33" s="58" t="s">
        <v>57</v>
      </c>
      <c r="F33" s="73">
        <v>1.19</v>
      </c>
      <c r="G33" s="58" t="s">
        <v>77</v>
      </c>
      <c r="H33" s="74">
        <f>SUM(D33*F33)</f>
        <v>95.19999999999999</v>
      </c>
      <c r="I33" s="58" t="s">
        <v>72</v>
      </c>
    </row>
    <row r="34" spans="1:9" ht="12.75">
      <c r="A34" s="38"/>
      <c r="B34" s="38"/>
      <c r="D34" s="73">
        <f>SUM(D32:D33)</f>
        <v>771.86</v>
      </c>
      <c r="E34" s="58" t="s">
        <v>84</v>
      </c>
      <c r="H34" s="75">
        <f>SUM(H32:H33)</f>
        <v>835.4902</v>
      </c>
      <c r="I34" s="38" t="s">
        <v>72</v>
      </c>
    </row>
    <row r="35" spans="1:2" ht="12.75">
      <c r="A35" s="38"/>
      <c r="B35" s="38"/>
    </row>
    <row r="36" spans="1:8" ht="12.75">
      <c r="A36" s="38" t="s">
        <v>33</v>
      </c>
      <c r="B36" s="38"/>
      <c r="D36" s="58" t="s">
        <v>34</v>
      </c>
      <c r="G36" s="38"/>
      <c r="H36" s="76"/>
    </row>
    <row r="37" spans="1:9" ht="12.75">
      <c r="A37" s="38"/>
      <c r="B37" s="38"/>
      <c r="D37" s="58" t="s">
        <v>35</v>
      </c>
      <c r="G37" s="58" t="s">
        <v>75</v>
      </c>
      <c r="H37" s="64">
        <v>103.6</v>
      </c>
      <c r="I37" s="58" t="s">
        <v>72</v>
      </c>
    </row>
    <row r="38" spans="1:8" ht="12.75">
      <c r="A38" s="38"/>
      <c r="B38" s="38"/>
      <c r="D38" s="58" t="s">
        <v>36</v>
      </c>
      <c r="H38" s="64"/>
    </row>
    <row r="39" spans="1:9" ht="12.75">
      <c r="A39" s="38"/>
      <c r="B39" s="38"/>
      <c r="D39" s="58" t="s">
        <v>37</v>
      </c>
      <c r="H39" s="66">
        <v>60</v>
      </c>
      <c r="I39" s="58" t="s">
        <v>72</v>
      </c>
    </row>
    <row r="40" spans="7:9" ht="12.75">
      <c r="G40" s="38" t="s">
        <v>21</v>
      </c>
      <c r="H40" s="77">
        <f>SUM(H36:H39)</f>
        <v>163.6</v>
      </c>
      <c r="I40" s="38" t="s">
        <v>72</v>
      </c>
    </row>
    <row r="42" ht="12.75">
      <c r="H42" s="78"/>
    </row>
    <row r="43" spans="1:8" ht="12.75">
      <c r="A43" s="38" t="s">
        <v>38</v>
      </c>
      <c r="D43" s="71" t="s">
        <v>58</v>
      </c>
      <c r="G43" s="38"/>
      <c r="H43" s="79"/>
    </row>
    <row r="44" spans="2:9" ht="12.75">
      <c r="B44" s="58">
        <v>350</v>
      </c>
      <c r="C44" s="58" t="s">
        <v>59</v>
      </c>
      <c r="D44" s="58">
        <v>0.35</v>
      </c>
      <c r="E44" s="58" t="s">
        <v>72</v>
      </c>
      <c r="F44" s="58" t="s">
        <v>49</v>
      </c>
      <c r="G44" s="58" t="s">
        <v>60</v>
      </c>
      <c r="H44" s="64">
        <f>B44*D44</f>
        <v>122.49999999999999</v>
      </c>
      <c r="I44" s="58" t="s">
        <v>72</v>
      </c>
    </row>
    <row r="45" spans="2:9" ht="12.75">
      <c r="B45" s="58">
        <v>275</v>
      </c>
      <c r="C45" s="58" t="s">
        <v>59</v>
      </c>
      <c r="D45" s="73">
        <v>0.4</v>
      </c>
      <c r="E45" s="58" t="s">
        <v>72</v>
      </c>
      <c r="F45" s="58" t="s">
        <v>50</v>
      </c>
      <c r="G45" s="58" t="s">
        <v>60</v>
      </c>
      <c r="H45" s="64">
        <f>B45*D45</f>
        <v>110</v>
      </c>
      <c r="I45" s="58" t="s">
        <v>72</v>
      </c>
    </row>
    <row r="46" spans="3:9" ht="12.75">
      <c r="C46" s="58" t="s">
        <v>78</v>
      </c>
      <c r="H46" s="66">
        <f>(H45+H44)*16%</f>
        <v>37.2</v>
      </c>
      <c r="I46" s="58" t="s">
        <v>72</v>
      </c>
    </row>
    <row r="47" spans="7:9" ht="12.75">
      <c r="G47" s="38" t="s">
        <v>21</v>
      </c>
      <c r="H47" s="67">
        <f>SUM(H44:H46)</f>
        <v>269.7</v>
      </c>
      <c r="I47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2008-08-18T10:51:16Z</cp:lastPrinted>
  <dcterms:created xsi:type="dcterms:W3CDTF">2000-09-05T07:32:42Z</dcterms:created>
  <dcterms:modified xsi:type="dcterms:W3CDTF">2008-08-18T10:51:18Z</dcterms:modified>
  <cp:category/>
  <cp:version/>
  <cp:contentType/>
  <cp:contentStatus/>
</cp:coreProperties>
</file>